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520C44A8-D21B-4961-8DE4-627DE5074937}" xr6:coauthVersionLast="47" xr6:coauthVersionMax="47" xr10:uidLastSave="{00000000-0000-0000-0000-000000000000}"/>
  <workbookProtection workbookAlgorithmName="SHA-512" workbookHashValue="VrVsyB3szxxRGydufmOM7UdOslIrcM5lVycZuHGMRDJ2Ku47PUVSE5JKtNDvrf65pwM2CzRksf1QJyShWieZbw==" workbookSaltValue="YKhzAhXHpcwzjKZuucwoUw==" workbookSpinCount="100000" lockStructure="1"/>
  <bookViews>
    <workbookView xWindow="29925" yWindow="1125" windowWidth="25800" windowHeight="19200" xr2:uid="{00000000-000D-0000-FFFF-FFFF00000000}"/>
  </bookViews>
  <sheets>
    <sheet name="医療機関情報" sheetId="4" r:id="rId1"/>
    <sheet name="遺伝子検査一覧表" sheetId="7" r:id="rId2"/>
    <sheet name="secret" sheetId="8" state="veryHidden" r:id="rId3"/>
  </sheets>
  <definedNames>
    <definedName name="_xlnm.Print_Area" localSheetId="0">医療機関情報!$A$1:$B$44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8" l="1"/>
  <c r="B1" i="8"/>
  <c r="B3" i="8" l="1"/>
  <c r="A11" i="4"/>
  <c r="D3" i="8"/>
  <c r="D2" i="8"/>
  <c r="D1" i="8"/>
  <c r="A42" i="4" a="1"/>
  <c r="B12" i="4" a="1"/>
  <c r="A42" i="4" l="1"/>
  <c r="B12" i="4"/>
  <c r="D4" i="8"/>
  <c r="B13" i="4" l="1"/>
  <c r="B16" i="4"/>
  <c r="D12" i="8"/>
  <c r="D13" i="8"/>
  <c r="D14" i="8"/>
  <c r="D15" i="8"/>
  <c r="D16" i="8"/>
  <c r="D17" i="8"/>
  <c r="D18" i="8"/>
  <c r="D19" i="8"/>
  <c r="D20" i="8"/>
  <c r="D21" i="8"/>
  <c r="D22" i="8"/>
  <c r="D23" i="8"/>
  <c r="D24" i="8"/>
  <c r="D25" i="8"/>
  <c r="D26" i="8"/>
  <c r="D27" i="8"/>
  <c r="D28" i="8"/>
  <c r="D29" i="8"/>
  <c r="D8" i="8" l="1"/>
  <c r="D7" i="8"/>
  <c r="D11" i="8"/>
  <c r="D10" i="8"/>
  <c r="D9" i="8"/>
  <c r="D5" i="8"/>
  <c r="D30" i="8" s="1"/>
  <c r="D6"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<sst xmlns="http://schemas.openxmlformats.org/spreadsheetml/2006/main" count="2021" uniqueCount="1764">
  <si>
    <t>〒292-0818　千葉県木更津市かずさ鎌足2丁目5-23</t>
    <rPh sb="10" eb="13">
      <t>チバケン</t>
    </rPh>
    <rPh sb="13" eb="17">
      <t>キサラヅシ</t>
    </rPh>
    <rPh sb="20" eb="22">
      <t>カマタリ</t>
    </rPh>
    <rPh sb="23" eb="25">
      <t>チョウメ</t>
    </rPh>
    <phoneticPr fontId="2"/>
  </si>
  <si>
    <t>公益財団法人 かずさDNA研究所　遺伝子検査室</t>
    <rPh sb="0" eb="2">
      <t>コウエキ</t>
    </rPh>
    <rPh sb="2" eb="4">
      <t>ザイダン</t>
    </rPh>
    <rPh sb="4" eb="6">
      <t>ホウジン</t>
    </rPh>
    <rPh sb="13" eb="16">
      <t>ケンキュウジョ</t>
    </rPh>
    <rPh sb="17" eb="20">
      <t>イデンシ</t>
    </rPh>
    <rPh sb="20" eb="22">
      <t>ケンサ</t>
    </rPh>
    <rPh sb="22" eb="23">
      <t>シツ</t>
    </rPh>
    <phoneticPr fontId="2"/>
  </si>
  <si>
    <t>保険収載疾患名</t>
    <rPh sb="0" eb="2">
      <t>ホケン</t>
    </rPh>
    <rPh sb="2" eb="4">
      <t>シュウサイ</t>
    </rPh>
    <rPh sb="4" eb="6">
      <t>シッカン</t>
    </rPh>
    <rPh sb="6" eb="7">
      <t>メイ</t>
    </rPh>
    <phoneticPr fontId="1"/>
  </si>
  <si>
    <t>検査名</t>
    <rPh sb="0" eb="2">
      <t>ケンサ</t>
    </rPh>
    <rPh sb="2" eb="3">
      <t>メイ</t>
    </rPh>
    <phoneticPr fontId="1"/>
  </si>
  <si>
    <t>検査コード番号</t>
    <rPh sb="0" eb="2">
      <t>ケンサ</t>
    </rPh>
    <rPh sb="5" eb="7">
      <t>バンゴウ</t>
    </rPh>
    <phoneticPr fontId="1"/>
  </si>
  <si>
    <t>報告書対象遺伝子</t>
    <rPh sb="0" eb="3">
      <t>ホウコクショ</t>
    </rPh>
    <rPh sb="3" eb="5">
      <t>タイショウ</t>
    </rPh>
    <rPh sb="5" eb="8">
      <t>イデンシ</t>
    </rPh>
    <phoneticPr fontId="1"/>
  </si>
  <si>
    <t>マルファン症候群遺伝子検査</t>
  </si>
  <si>
    <t>ロイスディーツ症候群</t>
  </si>
  <si>
    <t>家族性大動脈瘤・解離</t>
  </si>
  <si>
    <t>家族性大動脈瘤・解離遺伝子検査</t>
  </si>
  <si>
    <t>フェニルケトン尿症</t>
  </si>
  <si>
    <t>メープルシロップ尿症</t>
  </si>
  <si>
    <t>メープルシロップ尿症遺伝子検査</t>
  </si>
  <si>
    <t>IMD_MSU_v3</t>
  </si>
  <si>
    <t>ホモシスチン尿症</t>
  </si>
  <si>
    <t>ホモシスチン尿症遺伝子検査</t>
  </si>
  <si>
    <t>アルギノコハク酸血症</t>
  </si>
  <si>
    <t>IMD_ASA_v1</t>
  </si>
  <si>
    <t>メチルマロン酸血症</t>
  </si>
  <si>
    <t>IMD_MMA_v3</t>
  </si>
  <si>
    <t>プロピオン酸血症</t>
  </si>
  <si>
    <t>プロピオン酸血症遺伝子検査</t>
  </si>
  <si>
    <t>IMD_PPA_v2</t>
  </si>
  <si>
    <t>イソ吉草酸血症</t>
  </si>
  <si>
    <t>イソ吉草酸血症遺伝子検査</t>
  </si>
  <si>
    <t>IMD_IVA_v1</t>
  </si>
  <si>
    <t>メチルクロトニルグリシン尿症</t>
  </si>
  <si>
    <t>メチルクロトニルグリシン尿症遺伝子検査</t>
  </si>
  <si>
    <t>IMD_MCU_v1</t>
  </si>
  <si>
    <t>IMD_HMG_v1</t>
  </si>
  <si>
    <t>複合カルボキシラーゼ欠損症</t>
  </si>
  <si>
    <t>複合カルボキシラーゼ欠損症遺伝子検査</t>
  </si>
  <si>
    <t>IMD_MCD_v3</t>
  </si>
  <si>
    <t>IMD_GA1_v1</t>
  </si>
  <si>
    <t>IMD_MCA_v1</t>
  </si>
  <si>
    <t>IMD_MTP_v2</t>
  </si>
  <si>
    <t>先天性銅代謝異常症</t>
  </si>
  <si>
    <t>先天性銅代謝異常症遺伝子検査</t>
  </si>
  <si>
    <t>尿素サイクル異常症</t>
  </si>
  <si>
    <t>尿素サイクル異常症遺伝子検査</t>
  </si>
  <si>
    <t>IMD_OTC_v1</t>
  </si>
  <si>
    <t>IMD_CPS1_v1</t>
  </si>
  <si>
    <t>原発性免疫不全症候群</t>
  </si>
  <si>
    <t>家族性血球貪食性リンパ組織球症遺伝子検査</t>
  </si>
  <si>
    <t>高IgD症候群遺伝子検査</t>
  </si>
  <si>
    <t>クリオピリン関連周期熱症候群</t>
  </si>
  <si>
    <t>重症複合免疫不全症(panel2)</t>
  </si>
  <si>
    <t>高IgE症候群遺伝子検査</t>
  </si>
  <si>
    <t>報告書外解析対象遺伝子</t>
    <rPh sb="0" eb="3">
      <t>ホウコクショ</t>
    </rPh>
    <rPh sb="3" eb="4">
      <t>ガイ</t>
    </rPh>
    <rPh sb="4" eb="6">
      <t>カイセキ</t>
    </rPh>
    <rPh sb="6" eb="8">
      <t>タイショウ</t>
    </rPh>
    <rPh sb="8" eb="11">
      <t>イデンシ</t>
    </rPh>
    <phoneticPr fontId="1"/>
  </si>
  <si>
    <t>遺伝性自己炎症疾患</t>
  </si>
  <si>
    <t>ライソゾーム病</t>
  </si>
  <si>
    <t>ムコ多糖症I型遺伝子検査</t>
  </si>
  <si>
    <t>LSD_MPS1_v1</t>
  </si>
  <si>
    <t>ムコ多糖症II型遺伝子検査</t>
  </si>
  <si>
    <t>LSD_MPS2_v1</t>
  </si>
  <si>
    <t>ムコ多糖症IIIA型遺伝子検査</t>
  </si>
  <si>
    <t>LSD_MPS3A_v1</t>
  </si>
  <si>
    <t>ムコ多糖症IIIB型遺伝子検査</t>
  </si>
  <si>
    <t>LSD_MPS3B_v1</t>
  </si>
  <si>
    <t>ムコ多糖症IIIC型遺伝子検査</t>
  </si>
  <si>
    <t>LSD_MPS3C_v1</t>
  </si>
  <si>
    <t>ムコ多糖症IIID型遺伝子検査</t>
  </si>
  <si>
    <t>LSD_MPS3D_v1</t>
  </si>
  <si>
    <t>ムコ多糖症IVA型遺伝子検査</t>
  </si>
  <si>
    <t>LSD_MPS4A_v1</t>
  </si>
  <si>
    <t>ムコ多糖症VI型遺伝子検査</t>
  </si>
  <si>
    <t>LSD_MPS6_v1</t>
  </si>
  <si>
    <t>ムコ多糖症VII型遺伝子検査</t>
  </si>
  <si>
    <t>LSD_MPS7_v1</t>
  </si>
  <si>
    <t>ムコ多糖症IX型遺伝子検査</t>
  </si>
  <si>
    <t>LSD_MPS9_v1</t>
  </si>
  <si>
    <t>ムコリピドーシス遺伝子検査</t>
  </si>
  <si>
    <t>LSD_MLD2_v1</t>
  </si>
  <si>
    <t>ファブリー病遺伝子検査</t>
  </si>
  <si>
    <t>LSD_FAB_v1</t>
  </si>
  <si>
    <t>ポンペ病遺伝子検査</t>
  </si>
  <si>
    <t>LSD_PD_v1</t>
  </si>
  <si>
    <t>マルチプルスルファターゼ欠損症遺伝子検査</t>
  </si>
  <si>
    <t>LSD_MSD_v1</t>
  </si>
  <si>
    <t>ゴーシェ病遺伝子検査</t>
  </si>
  <si>
    <t>LSD_GAD_v1</t>
  </si>
  <si>
    <t>ガラクトシアリドーシス遺伝子検査</t>
  </si>
  <si>
    <t>LSD_GSD_v1</t>
  </si>
  <si>
    <t>シアリドーシス遺伝子検査</t>
  </si>
  <si>
    <t>LSD_MLD1_v1</t>
  </si>
  <si>
    <t>セロイドリポフスチノーシス遺伝子検査</t>
  </si>
  <si>
    <t>LSD_CLN_v1</t>
  </si>
  <si>
    <t>ニーマンピック病遺伝子検査</t>
  </si>
  <si>
    <t>GM1ガングリオシドーシス遺伝子検査</t>
  </si>
  <si>
    <t>LSD_GM1_v1</t>
  </si>
  <si>
    <t>GM2ガングリオシドーシス遺伝子検査</t>
  </si>
  <si>
    <t>LSD_GM2_v1</t>
  </si>
  <si>
    <t>クラッベ病遺伝子検査</t>
  </si>
  <si>
    <t>LSD_GLD_v1</t>
  </si>
  <si>
    <t>異染性脳白質ジストロフィー遺伝子検査</t>
  </si>
  <si>
    <t>LSD_MLD_v1</t>
  </si>
  <si>
    <t>ファーバ病遺伝子検査</t>
  </si>
  <si>
    <t>LSD_FAR_v1</t>
  </si>
  <si>
    <t>マンノシドーシス遺伝子検査</t>
  </si>
  <si>
    <t>LSD_MAN_v1</t>
  </si>
  <si>
    <t>フコシドーシス遺伝子検査</t>
  </si>
  <si>
    <t>LSD_FUC_v1</t>
  </si>
  <si>
    <t>アスパルチルグルコサミン尿症遺伝子検査</t>
  </si>
  <si>
    <t>LSD_AGU_v1</t>
  </si>
  <si>
    <t>シンドラー/神崎病遺伝子検査</t>
  </si>
  <si>
    <t>LSD_ANA_v1</t>
  </si>
  <si>
    <t>酸性リパーゼ欠損症遺伝子検査</t>
  </si>
  <si>
    <t>LSD_LAL_v1</t>
  </si>
  <si>
    <t>ダノン病遺伝子検査</t>
  </si>
  <si>
    <t>LSD_DAN_v1</t>
  </si>
  <si>
    <t>遊離シアル酸蓄積症遺伝子検査</t>
  </si>
  <si>
    <t>LSD_SD_v1</t>
  </si>
  <si>
    <t>シスチン症遺伝子検査</t>
  </si>
  <si>
    <t>LSD_CYS_v1</t>
  </si>
  <si>
    <t>低ホスファターゼ症</t>
  </si>
  <si>
    <t>CMD_WIL_v1</t>
  </si>
  <si>
    <t>CMD_MEN_v1</t>
  </si>
  <si>
    <t>CMD_CMD_v1</t>
  </si>
  <si>
    <t>筋ジストロフィー遺伝子検査</t>
  </si>
  <si>
    <t>MD_MD_v1</t>
  </si>
  <si>
    <t>低ホスファターゼ症遺伝子検査</t>
  </si>
  <si>
    <t>HPP_HPP_v1</t>
  </si>
  <si>
    <t>骨形成不全症遺伝子検査</t>
  </si>
  <si>
    <t>患者様から検査同意(書)取得を前提としています</t>
    <rPh sb="10" eb="11">
      <t>ショ</t>
    </rPh>
    <phoneticPr fontId="2"/>
  </si>
  <si>
    <t>APR_APR_v1</t>
  </si>
  <si>
    <t>ABS_ABS_v1</t>
  </si>
  <si>
    <t>PRS_PRS_v1</t>
  </si>
  <si>
    <t>コルネリア・デランゲ症候群遺伝子検査</t>
  </si>
  <si>
    <t>PCDH19関連症候群</t>
  </si>
  <si>
    <t>その他染色体情報（任意）:</t>
    <rPh sb="2" eb="3">
      <t>タ</t>
    </rPh>
    <rPh sb="3" eb="6">
      <t>センショクタイ</t>
    </rPh>
    <rPh sb="6" eb="8">
      <t>ジョウホウ</t>
    </rPh>
    <rPh sb="9" eb="11">
      <t>ニンイ</t>
    </rPh>
    <phoneticPr fontId="2"/>
  </si>
  <si>
    <t>年齢（任意）:</t>
    <rPh sb="0" eb="2">
      <t>ネンレイ</t>
    </rPh>
    <rPh sb="3" eb="5">
      <t>ニンイ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</si>
  <si>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</si>
  <si>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</si>
  <si>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</si>
  <si>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</si>
  <si>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</si>
  <si>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</si>
  <si>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</si>
  <si>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</si>
  <si>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</si>
  <si>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</si>
  <si>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&lt;</t>
    <phoneticPr fontId="2"/>
  </si>
  <si>
    <t>&gt;</t>
    <phoneticPr fontId="2"/>
  </si>
  <si>
    <t>:</t>
    <phoneticPr fontId="2"/>
  </si>
  <si>
    <t>;</t>
    <phoneticPr fontId="2"/>
  </si>
  <si>
    <t>"</t>
    <phoneticPr fontId="2"/>
  </si>
  <si>
    <t>,</t>
    <phoneticPr fontId="2"/>
  </si>
  <si>
    <t>*</t>
    <phoneticPr fontId="2"/>
  </si>
  <si>
    <t>^</t>
    <phoneticPr fontId="2"/>
  </si>
  <si>
    <t>|</t>
    <phoneticPr fontId="2"/>
  </si>
  <si>
    <t>&amp;</t>
    <phoneticPr fontId="2"/>
  </si>
  <si>
    <t>'</t>
    <phoneticPr fontId="2"/>
  </si>
  <si>
    <t>_</t>
    <phoneticPr fontId="2"/>
  </si>
  <si>
    <t>スペース</t>
    <phoneticPr fontId="2"/>
  </si>
  <si>
    <t>先頭ゼロ</t>
    <rPh sb="0" eb="2">
      <t>セントウ</t>
    </rPh>
    <phoneticPr fontId="2"/>
  </si>
  <si>
    <r>
      <t>匿名化ID</t>
    </r>
    <r>
      <rPr>
        <sz val="10.5"/>
        <color rgb="FFFF0000"/>
        <rFont val="ＭＳ ゴシック"/>
        <family val="3"/>
        <charset val="128"/>
      </rPr>
      <t>（必須）</t>
    </r>
    <r>
      <rPr>
        <sz val="10.5"/>
        <rFont val="ＭＳ ゴシック"/>
        <family val="3"/>
        <charset val="128"/>
      </rPr>
      <t xml:space="preserve">
 (医療機関検体管理番号):</t>
    </r>
    <rPh sb="0" eb="2">
      <t>トクメイ</t>
    </rPh>
    <rPh sb="2" eb="3">
      <t>カ</t>
    </rPh>
    <rPh sb="6" eb="8">
      <t>ヒッス</t>
    </rPh>
    <rPh sb="12" eb="14">
      <t>イリョウ</t>
    </rPh>
    <rPh sb="14" eb="16">
      <t>キカン</t>
    </rPh>
    <rPh sb="16" eb="18">
      <t>ケンタイ</t>
    </rPh>
    <rPh sb="18" eb="20">
      <t>カンリ</t>
    </rPh>
    <rPh sb="20" eb="22">
      <t>バンゴウ</t>
    </rPh>
    <phoneticPr fontId="2"/>
  </si>
  <si>
    <r>
      <t>性染色体情報</t>
    </r>
    <r>
      <rPr>
        <sz val="10.5"/>
        <color rgb="FFFF0000"/>
        <rFont val="ＭＳ ゴシック"/>
        <family val="3"/>
        <charset val="128"/>
      </rPr>
      <t>（必須）</t>
    </r>
    <r>
      <rPr>
        <sz val="10.5"/>
        <rFont val="ＭＳ ゴシック"/>
        <family val="3"/>
        <charset val="128"/>
      </rPr>
      <t>:</t>
    </r>
    <rPh sb="0" eb="1">
      <t>セイ</t>
    </rPh>
    <rPh sb="1" eb="4">
      <t>センショクタイ</t>
    </rPh>
    <rPh sb="4" eb="6">
      <t>ジョウホウ</t>
    </rPh>
    <rPh sb="7" eb="9">
      <t>ヒッス</t>
    </rPh>
    <phoneticPr fontId="2"/>
  </si>
  <si>
    <r>
      <rPr>
        <sz val="11"/>
        <color rgb="FFFF0000"/>
        <rFont val="ＭＳ ゴシック"/>
        <family val="3"/>
        <charset val="128"/>
      </rPr>
      <t>（必須）</t>
    </r>
    <r>
      <rPr>
        <sz val="11"/>
        <rFont val="ＭＳ ゴシック"/>
        <family val="3"/>
        <charset val="128"/>
      </rPr>
      <t>：</t>
    </r>
    <rPh sb="1" eb="3">
      <t>ヒッス</t>
    </rPh>
    <phoneticPr fontId="2"/>
  </si>
  <si>
    <r>
      <t>医療機関</t>
    </r>
    <r>
      <rPr>
        <sz val="10.5"/>
        <color rgb="FFFF0000"/>
        <rFont val="ＭＳ ゴシック"/>
        <family val="3"/>
        <charset val="128"/>
      </rPr>
      <t>（必須）</t>
    </r>
    <r>
      <rPr>
        <sz val="10.5"/>
        <rFont val="ＭＳ ゴシック"/>
        <family val="3"/>
        <charset val="128"/>
      </rPr>
      <t>：</t>
    </r>
    <rPh sb="5" eb="7">
      <t>ヒッス</t>
    </rPh>
    <phoneticPr fontId="2"/>
  </si>
  <si>
    <r>
      <t>診療科</t>
    </r>
    <r>
      <rPr>
        <sz val="10.5"/>
        <color rgb="FFFF0000"/>
        <rFont val="ＭＳ ゴシック"/>
        <family val="3"/>
        <charset val="128"/>
      </rPr>
      <t>（必須）</t>
    </r>
    <r>
      <rPr>
        <sz val="10.5"/>
        <rFont val="ＭＳ ゴシック"/>
        <family val="3"/>
        <charset val="128"/>
      </rPr>
      <t>：</t>
    </r>
    <rPh sb="4" eb="6">
      <t>ヒッス</t>
    </rPh>
    <phoneticPr fontId="2"/>
  </si>
  <si>
    <r>
      <t>郵便番号</t>
    </r>
    <r>
      <rPr>
        <sz val="10.5"/>
        <color rgb="FFFF0000"/>
        <rFont val="ＭＳ ゴシック"/>
        <family val="3"/>
        <charset val="128"/>
      </rPr>
      <t>（必須）</t>
    </r>
    <r>
      <rPr>
        <sz val="10.5"/>
        <rFont val="ＭＳ ゴシック"/>
        <family val="3"/>
        <charset val="128"/>
      </rPr>
      <t>：</t>
    </r>
    <rPh sb="0" eb="4">
      <t>ユウビンバンゴウ</t>
    </rPh>
    <rPh sb="5" eb="7">
      <t>ヒッス</t>
    </rPh>
    <phoneticPr fontId="2"/>
  </si>
  <si>
    <r>
      <t>所在地</t>
    </r>
    <r>
      <rPr>
        <sz val="10.5"/>
        <color rgb="FFFF0000"/>
        <rFont val="ＭＳ ゴシック"/>
        <family val="3"/>
        <charset val="128"/>
      </rPr>
      <t>（必須）</t>
    </r>
    <r>
      <rPr>
        <sz val="10.5"/>
        <rFont val="ＭＳ ゴシック"/>
        <family val="3"/>
        <charset val="128"/>
      </rPr>
      <t>：</t>
    </r>
    <rPh sb="0" eb="3">
      <t>ショザイチ</t>
    </rPh>
    <rPh sb="4" eb="6">
      <t>ヒッス</t>
    </rPh>
    <phoneticPr fontId="2"/>
  </si>
  <si>
    <r>
      <t>担当医氏名</t>
    </r>
    <r>
      <rPr>
        <sz val="10.5"/>
        <color rgb="FFFF0000"/>
        <rFont val="ＭＳ ゴシック"/>
        <family val="3"/>
        <charset val="128"/>
      </rPr>
      <t>（必須）</t>
    </r>
    <r>
      <rPr>
        <sz val="10.5"/>
        <rFont val="ＭＳ ゴシック"/>
        <family val="3"/>
        <charset val="128"/>
      </rPr>
      <t>：</t>
    </r>
    <rPh sb="6" eb="8">
      <t>ヒッス</t>
    </rPh>
    <phoneticPr fontId="2"/>
  </si>
  <si>
    <r>
      <t>E-mailアドレス</t>
    </r>
    <r>
      <rPr>
        <sz val="10.5"/>
        <color rgb="FFFF0000"/>
        <rFont val="ＭＳ ゴシック"/>
        <family val="3"/>
        <charset val="128"/>
      </rPr>
      <t>（必須）</t>
    </r>
    <r>
      <rPr>
        <sz val="10.5"/>
        <rFont val="ＭＳ ゴシック"/>
        <family val="3"/>
        <charset val="128"/>
      </rPr>
      <t>：</t>
    </r>
    <rPh sb="11" eb="13">
      <t>ヒッス</t>
    </rPh>
    <phoneticPr fontId="2"/>
  </si>
  <si>
    <r>
      <t>診療科または部署</t>
    </r>
    <r>
      <rPr>
        <sz val="10.5"/>
        <color rgb="FFFF0000"/>
        <rFont val="ＭＳ ゴシック"/>
        <family val="3"/>
        <charset val="128"/>
      </rPr>
      <t>（必須）</t>
    </r>
    <r>
      <rPr>
        <sz val="10.5"/>
        <rFont val="ＭＳ ゴシック"/>
        <family val="3"/>
        <charset val="128"/>
      </rPr>
      <t>：</t>
    </r>
    <rPh sb="0" eb="2">
      <t>シンリョウ</t>
    </rPh>
    <rPh sb="6" eb="8">
      <t>ブショ</t>
    </rPh>
    <rPh sb="9" eb="11">
      <t>ヒッス</t>
    </rPh>
    <phoneticPr fontId="2"/>
  </si>
  <si>
    <r>
      <t>担当氏名</t>
    </r>
    <r>
      <rPr>
        <sz val="10.5"/>
        <color rgb="FFFF0000"/>
        <rFont val="ＭＳ ゴシック"/>
        <family val="3"/>
        <charset val="128"/>
      </rPr>
      <t>（必須）</t>
    </r>
    <r>
      <rPr>
        <sz val="10.5"/>
        <rFont val="ＭＳ ゴシック"/>
        <family val="3"/>
        <charset val="128"/>
      </rPr>
      <t>：</t>
    </r>
    <rPh sb="0" eb="2">
      <t>タントウ</t>
    </rPh>
    <rPh sb="2" eb="4">
      <t>シメイ</t>
    </rPh>
    <rPh sb="5" eb="7">
      <t>ヒッス</t>
    </rPh>
    <phoneticPr fontId="2"/>
  </si>
  <si>
    <t>匿名化IDに禁止文字があります。変更して下さい。</t>
    <rPh sb="0" eb="2">
      <t>トクメイ</t>
    </rPh>
    <rPh sb="2" eb="3">
      <t>カ</t>
    </rPh>
    <rPh sb="6" eb="10">
      <t>キンシモジ</t>
    </rPh>
    <rPh sb="16" eb="18">
      <t>ヘンコウ</t>
    </rPh>
    <rPh sb="20" eb="21">
      <t>クダ</t>
    </rPh>
    <phoneticPr fontId="2"/>
  </si>
  <si>
    <t>※注意事項</t>
    <rPh sb="1" eb="3">
      <t>チュウイ</t>
    </rPh>
    <rPh sb="3" eb="5">
      <t>ジコウ</t>
    </rPh>
    <phoneticPr fontId="2"/>
  </si>
  <si>
    <t xml:space="preserve">
</t>
    <phoneticPr fontId="2"/>
  </si>
  <si>
    <t>CIN_NLR_v4</t>
  </si>
  <si>
    <t>PFF_PFF_v2</t>
  </si>
  <si>
    <t>アルポート症候群遺伝子検査</t>
  </si>
  <si>
    <t>希望あり</t>
  </si>
  <si>
    <t>このエクセル版依頼書をメール添付で　onjk@kazusa.or.jp　までお送りください。</t>
    <rPh sb="6" eb="7">
      <t>バン</t>
    </rPh>
    <rPh sb="7" eb="10">
      <t>イライショ</t>
    </rPh>
    <rPh sb="14" eb="16">
      <t>テンプ</t>
    </rPh>
    <phoneticPr fontId="2"/>
  </si>
  <si>
    <r>
      <t>検体受領後</t>
    </r>
    <r>
      <rPr>
        <b/>
        <sz val="12"/>
        <color rgb="FFFF0000"/>
        <rFont val="ＭＳ ゴシック"/>
        <family val="3"/>
        <charset val="128"/>
      </rPr>
      <t>自動登録</t>
    </r>
    <r>
      <rPr>
        <b/>
        <sz val="12"/>
        <rFont val="ＭＳ ゴシック"/>
        <family val="3"/>
        <charset val="128"/>
      </rPr>
      <t>となります。依頼書提出後、修正を加えた場合は必ず</t>
    </r>
    <r>
      <rPr>
        <b/>
        <sz val="12"/>
        <color rgb="FFFF0000"/>
        <rFont val="ＭＳ ゴシック"/>
        <family val="3"/>
        <charset val="128"/>
      </rPr>
      <t>再提出</t>
    </r>
    <r>
      <rPr>
        <b/>
        <sz val="12"/>
        <rFont val="ＭＳ ゴシック"/>
        <family val="3"/>
        <charset val="128"/>
      </rPr>
      <t>をお願いします。</t>
    </r>
    <rPh sb="0" eb="2">
      <t>ケンタイ</t>
    </rPh>
    <rPh sb="2" eb="4">
      <t>ジュリョウ</t>
    </rPh>
    <rPh sb="4" eb="5">
      <t>ゴ</t>
    </rPh>
    <rPh sb="5" eb="7">
      <t>ジドウ</t>
    </rPh>
    <rPh sb="7" eb="9">
      <t>トウロク</t>
    </rPh>
    <rPh sb="38" eb="39">
      <t>ネガ</t>
    </rPh>
    <phoneticPr fontId="2"/>
  </si>
  <si>
    <t>クリオピリン関連周期熱症候群遺伝子検査</t>
  </si>
  <si>
    <t>化膿性無菌性関節炎･壊疽性膿皮症･アクネ症候群遺伝子検査</t>
  </si>
  <si>
    <t>副腎皮質刺激ホルモン不応症</t>
  </si>
  <si>
    <t>副腎皮質刺激ホルモン不応症遺伝子検査</t>
  </si>
  <si>
    <t>DYT1ジストニア</t>
  </si>
  <si>
    <t>TNF受容体関連周期性症候群</t>
  </si>
  <si>
    <t>TNF受容体関連周期性症候群遺伝子検査</t>
  </si>
  <si>
    <t>TNFR_TNFR_v1</t>
  </si>
  <si>
    <t>家族性地中海熱</t>
  </si>
  <si>
    <t>家族性地中海熱遺伝子検査</t>
  </si>
  <si>
    <t>FMF_FMF_v1</t>
  </si>
  <si>
    <t>ソトス症候群</t>
  </si>
  <si>
    <t>ソトス症候群遺伝子検査</t>
  </si>
  <si>
    <t>STS_STS_v2</t>
  </si>
  <si>
    <t>ブラウ症候群</t>
  </si>
  <si>
    <t>ブラウ症候群遺伝子検査</t>
  </si>
  <si>
    <t>BLS_BLS_v2</t>
  </si>
  <si>
    <t>オスラー病</t>
  </si>
  <si>
    <t>オスラー病遺伝子検査</t>
  </si>
  <si>
    <t>HHT_HHT_v2</t>
  </si>
  <si>
    <t>チャージ症候群</t>
  </si>
  <si>
    <t>チャージ症候群遺伝子検査</t>
  </si>
  <si>
    <t>CHA_CHA_v2</t>
  </si>
  <si>
    <t>アルポート症候群</t>
  </si>
  <si>
    <t>APS_APS_v2</t>
  </si>
  <si>
    <t>CLS_CLS_v2</t>
  </si>
  <si>
    <t>ラフォラ病</t>
  </si>
  <si>
    <t>ラフォラ病遺伝子検査</t>
  </si>
  <si>
    <t>LFR_LFR_v1</t>
  </si>
  <si>
    <t>ドラベ症候群</t>
  </si>
  <si>
    <t>ドラベ症候群遺伝子検査</t>
  </si>
  <si>
    <t>DRS_DRS_v2</t>
  </si>
  <si>
    <t>コフィン・シリス症候群</t>
  </si>
  <si>
    <t>コフィン・シリス症候群遺伝子検査</t>
  </si>
  <si>
    <t>CSS_CSS_v2</t>
  </si>
  <si>
    <t>歌舞伎症候群</t>
  </si>
  <si>
    <t>歌舞伎症候群遺伝子検査</t>
  </si>
  <si>
    <t>KBK_KBK_v2</t>
  </si>
  <si>
    <t>PCDH19関連症候群遺伝子検査</t>
  </si>
  <si>
    <t>EPI_PCDH19_v2</t>
  </si>
  <si>
    <t>CPT2欠損症</t>
  </si>
  <si>
    <t>CPT2欠損症遺伝子検査</t>
  </si>
  <si>
    <t>CACT欠損症</t>
  </si>
  <si>
    <t>CACT欠損症遺伝子検査</t>
  </si>
  <si>
    <t>CACT_CACT_v1</t>
  </si>
  <si>
    <t>シトリン欠損症</t>
  </si>
  <si>
    <t>シトリン欠損症遺伝子検査</t>
  </si>
  <si>
    <t>CIT_CIT_v1</t>
  </si>
  <si>
    <t>非ケトーシス型高グリシン血症</t>
  </si>
  <si>
    <t>非ケトーシス型高グリシン血症遺伝子検査</t>
  </si>
  <si>
    <t>GLY_GLY_v1</t>
  </si>
  <si>
    <t>β-ケトチオラーゼ欠損症遺伝子検査</t>
  </si>
  <si>
    <t>AMA_AMA_v1</t>
  </si>
  <si>
    <t>メチルグルタコン酸血症</t>
  </si>
  <si>
    <t>MGA_MGA_v2</t>
  </si>
  <si>
    <t>グルタル酸血症２型</t>
  </si>
  <si>
    <t>グルタル酸血症２型遺伝子検査</t>
  </si>
  <si>
    <t>セピアプテリン還元酵素欠損症</t>
  </si>
  <si>
    <t>セピアプテリン還元酵素欠損症遺伝子検査</t>
  </si>
  <si>
    <t>SRD_SRD_v1</t>
  </si>
  <si>
    <t>芳香族L-アミノ酸脱炭酸酵素欠損症遺伝子検査</t>
  </si>
  <si>
    <t>ALD_ALD_v1</t>
  </si>
  <si>
    <t>リジン尿性蛋白不耐症</t>
  </si>
  <si>
    <t>リジン尿性蛋白不耐症遺伝子検査</t>
  </si>
  <si>
    <t>LPI_LPI_v1</t>
  </si>
  <si>
    <t>グルコーストランスポーター1欠損症</t>
  </si>
  <si>
    <t>グルコーストランスポーター1欠損症遺伝子検査</t>
  </si>
  <si>
    <t>GLUT1_GLUT1_v1</t>
  </si>
  <si>
    <t>肝型糖原病遺伝子検査</t>
  </si>
  <si>
    <t>筋型糖原病遺伝子検査</t>
  </si>
  <si>
    <t>OCTN-2異常症遺伝子検査</t>
  </si>
  <si>
    <t>OCTN2_OCTN2_v1</t>
  </si>
  <si>
    <t>副腎白質ジストロフィー</t>
  </si>
  <si>
    <t>副腎白質ジストロフィー遺伝子検査</t>
  </si>
  <si>
    <t>ATR-X症候群遺伝子検査</t>
  </si>
  <si>
    <t>AXS_AXS_v2</t>
  </si>
  <si>
    <t>先天性プロテインC欠乏症</t>
  </si>
  <si>
    <t>先天性プロテインC欠乏症遺伝子検査</t>
  </si>
  <si>
    <t>PCD_PROC_v1</t>
  </si>
  <si>
    <t>先天性アンチトロンビン欠乏症</t>
  </si>
  <si>
    <t>先天性アンチトロンビン欠乏症遺伝子検査</t>
  </si>
  <si>
    <t>ATD_ATD_v1</t>
  </si>
  <si>
    <t>先天性プロテインS欠乏症</t>
  </si>
  <si>
    <t>先天性プロテインS欠乏症遺伝子検査</t>
  </si>
  <si>
    <t>PSD_PROS1_v1</t>
  </si>
  <si>
    <t>先天性副腎低形成症</t>
  </si>
  <si>
    <t>先天性副腎低形成症遺伝子検査</t>
  </si>
  <si>
    <t>ADO_ADO_v1</t>
  </si>
  <si>
    <t>甲状腺ホルモン不応症</t>
  </si>
  <si>
    <t>甲状腺ホルモン不応症遺伝子検査</t>
  </si>
  <si>
    <t>THR_THR_v1</t>
  </si>
  <si>
    <t>鰓耳腎症候群</t>
  </si>
  <si>
    <t>鰓耳腎症候群遺伝子検査</t>
  </si>
  <si>
    <t>先天性腎性尿崩症</t>
  </si>
  <si>
    <t>先天性腎性尿崩症遺伝子検査</t>
  </si>
  <si>
    <t>DIN_DIN_v1</t>
  </si>
  <si>
    <t>NPS_NPS_v1</t>
  </si>
  <si>
    <t>ヤング・シンプソン症候群</t>
  </si>
  <si>
    <t>ヤング・シンプソン症候群遺伝子検査</t>
  </si>
  <si>
    <t>YSS_YSS_v1</t>
  </si>
  <si>
    <t>ウィーバー症候群</t>
  </si>
  <si>
    <t>ウィーバー症候群遺伝子検査</t>
  </si>
  <si>
    <t>WVS_WVS_v1</t>
  </si>
  <si>
    <t>コフィン・ローリー症候群</t>
  </si>
  <si>
    <t>コフィン・ローリー症候群遺伝子検査</t>
  </si>
  <si>
    <t>CoLoS_CoLoS_v1</t>
  </si>
  <si>
    <t>モワット・ウィルソン症候群</t>
  </si>
  <si>
    <t>モワット・ウィルソン症候群遺伝子検査</t>
  </si>
  <si>
    <t>MWS_MWS_v1</t>
  </si>
  <si>
    <t>アラジール症候群</t>
  </si>
  <si>
    <t>アラジール症候群遺伝子検査</t>
  </si>
  <si>
    <t>ALGS_ALGS_v1</t>
  </si>
  <si>
    <t>ルビンシュタイン・テイビ症候群</t>
  </si>
  <si>
    <t>ルビンシュタイン・テイビ症候群遺伝子検査</t>
  </si>
  <si>
    <t>RUB_TAY_v2</t>
  </si>
  <si>
    <t>ハッチンソン・ギルフォード症候群</t>
  </si>
  <si>
    <t>ハッチンソン・ギルフォード症候群遺伝子検査</t>
  </si>
  <si>
    <t>ビタミンD依存性くる病/骨軟化症遺伝子検査</t>
  </si>
  <si>
    <t>軟骨無形成症</t>
  </si>
  <si>
    <t>軟骨無形成症遺伝子検査</t>
  </si>
  <si>
    <t>ACP_ACP_v1</t>
  </si>
  <si>
    <t>骨形成不全症</t>
  </si>
  <si>
    <t>古典型エーラス・ダンロス症候群</t>
  </si>
  <si>
    <t>古典型エーラス・ダンロス症候群遺伝子検査</t>
  </si>
  <si>
    <t>CFC症候群</t>
  </si>
  <si>
    <t>CFC症候群遺伝子検査</t>
  </si>
  <si>
    <t>CFC_CFC_v1</t>
  </si>
  <si>
    <t>コステロ症候群</t>
  </si>
  <si>
    <t>コステロ症候群遺伝子検査</t>
  </si>
  <si>
    <t>COS_COS_v1</t>
  </si>
  <si>
    <t>ヌーナン症候群</t>
  </si>
  <si>
    <t>ヌーナン症候群遺伝子検査</t>
  </si>
  <si>
    <t>瀬川病</t>
  </si>
  <si>
    <t>非典型溶血性尿毒症症候群</t>
  </si>
  <si>
    <t>非典型溶血性尿毒症症候群遺伝子検査</t>
  </si>
  <si>
    <t>HUS_HUS_v2</t>
  </si>
  <si>
    <t>肺胞蛋白症（自己免疫性又は先天性）遺伝子検査</t>
  </si>
  <si>
    <t>IMD_CTA1_v2</t>
  </si>
  <si>
    <t>IMD_CPT1_v2</t>
  </si>
  <si>
    <t>SLO_SLO_v1</t>
  </si>
  <si>
    <t>DHCR7</t>
  </si>
  <si>
    <t>none</t>
  </si>
  <si>
    <t>-</t>
    <phoneticPr fontId="2"/>
  </si>
  <si>
    <t>外胚葉形成不全症遺伝子検査</t>
  </si>
  <si>
    <t>PID_IKB_v2</t>
  </si>
  <si>
    <t>自己免疫性リンパ増殖症候群遺伝子検査</t>
  </si>
  <si>
    <t>炎症性腸疾患遺伝子検査</t>
  </si>
  <si>
    <t>慢性肉芽腫症遺伝子検査</t>
  </si>
  <si>
    <t>TLR異常症遺伝子検査</t>
  </si>
  <si>
    <t>MHC欠損症</t>
  </si>
  <si>
    <t>PID_SCID3_v1</t>
  </si>
  <si>
    <t>分類不能型免疫不全症遺伝子検査(panel1)</t>
  </si>
  <si>
    <t>PID_CVID1_v1</t>
  </si>
  <si>
    <t>分類不能型免疫不全症遺伝子検査(panel2)</t>
  </si>
  <si>
    <t>好中球減少症遺伝子検査(panel1)</t>
  </si>
  <si>
    <t>好中球減少症遺伝子検査(panel2)</t>
  </si>
  <si>
    <t>慢性皮膚粘膜カンジダ症遺伝子検査</t>
  </si>
  <si>
    <t>B細胞欠損症遺伝子検査</t>
  </si>
  <si>
    <t>補体欠損症遺伝子検査(panel1)</t>
  </si>
  <si>
    <t>補体欠損症遺伝子検査(panel2)（遺伝性血管性浮腫含む）</t>
  </si>
  <si>
    <t>PID_HAE_v1</t>
  </si>
  <si>
    <t>先天性免疫不全症候群（ウイルス易感染性）遺伝子検査</t>
  </si>
  <si>
    <t>メンデル遺伝型マイコバクテリア易感染症遺伝子検査</t>
  </si>
  <si>
    <t>PID_HIGM_v3</t>
  </si>
  <si>
    <t>CD40LG,AICDA,CD40,UNG,INO80,PIK3CD,PIK3R1,PTEN,IKBKG</t>
  </si>
  <si>
    <t>IPEX症候群遺伝子検査</t>
  </si>
  <si>
    <t>ウィスコットアルドリッチ症候群遺伝子検査</t>
  </si>
  <si>
    <t>PID_WAS_v2</t>
  </si>
  <si>
    <t>WAS,ARPC1B,CDC42,WIPF1</t>
  </si>
  <si>
    <t>先天性角化異常症遺伝子検査</t>
  </si>
  <si>
    <t>EBウイルス関連リンパ増殖性疾患遺伝子検査</t>
  </si>
  <si>
    <t>家族性樹状細胞欠損症遺伝子検査</t>
  </si>
  <si>
    <t>PID_FDD_v2</t>
  </si>
  <si>
    <t>GATA2,CSF2RA,CSF2RB,IRF7,IRF8</t>
  </si>
  <si>
    <t>骨形成不全を伴う免疫不全症</t>
  </si>
  <si>
    <t>PID_IOD_v1</t>
  </si>
  <si>
    <t>SMARCAL1,RNU4ATAC,EXTL3</t>
  </si>
  <si>
    <t>PID_DDR_v1</t>
  </si>
  <si>
    <t>ATM,MRE11,NBN,RAD50,LIG4,NHEJ1,DCLRE1C,PRKDC,DNMT3B,ZBTB24,CDCA7,HELLS,RNF168,MCM4,BLM</t>
  </si>
  <si>
    <t>白血球粘着不全症遺伝子検査</t>
  </si>
  <si>
    <t>PID_SBDS_v1</t>
  </si>
  <si>
    <t>SBDS</t>
  </si>
  <si>
    <t>重症複合免疫不全症(panel1)</t>
  </si>
  <si>
    <t>TAP1,TAP2,B2M,CIITA,RFXANK,RFX5,RFXAP</t>
  </si>
  <si>
    <t>TNFSF12,TNFSF13,TNFRSF13B,TNFRSF13C,CD19,CR2,PLCG2,IKZF1,IKZF3,NFKB1,NFKB2,SEC61A1,IRF2BP2,ATP6AP1,ARHGEF1,SH3KBP1,DNMT3B,ZBTB24,CDCA7,HELLS</t>
  </si>
  <si>
    <t>SERPING1,F12,ANGPT1,PLG,CD55,CD59</t>
  </si>
  <si>
    <t>@</t>
    <phoneticPr fontId="2"/>
  </si>
  <si>
    <t>%</t>
    <phoneticPr fontId="2"/>
  </si>
  <si>
    <t>#</t>
    <phoneticPr fontId="2"/>
  </si>
  <si>
    <t>RECQL4</t>
  </si>
  <si>
    <t>アンジェルマン症候群</t>
  </si>
  <si>
    <t>アンジェルマン症候群遺伝子検査</t>
  </si>
  <si>
    <t>ANG_ANG_v1</t>
  </si>
  <si>
    <t>UBE3A</t>
  </si>
  <si>
    <t>SLC9A6,TCF4,MBD5,MECP2,CDKL5,FOXG1</t>
  </si>
  <si>
    <t>福山型筋ジストロフィー</t>
  </si>
  <si>
    <t>FCMD_FCMD_v1</t>
  </si>
  <si>
    <t>FKTN</t>
  </si>
  <si>
    <t>(1）検体情報</t>
    <rPh sb="3" eb="5">
      <t>ケンタイ</t>
    </rPh>
    <rPh sb="5" eb="7">
      <t>ジョウホウ</t>
    </rPh>
    <phoneticPr fontId="2"/>
  </si>
  <si>
    <t>(2）希望される遺伝学的検査</t>
    <phoneticPr fontId="2"/>
  </si>
  <si>
    <t>(3）専門医による診断支援の希望につき下記よりお選びください</t>
    <rPh sb="3" eb="6">
      <t>センモンイ</t>
    </rPh>
    <rPh sb="9" eb="11">
      <t>シンダン</t>
    </rPh>
    <rPh sb="11" eb="13">
      <t>シエン</t>
    </rPh>
    <rPh sb="14" eb="16">
      <t>キボウ</t>
    </rPh>
    <rPh sb="19" eb="21">
      <t>カキ</t>
    </rPh>
    <rPh sb="24" eb="25">
      <t>エラ</t>
    </rPh>
    <phoneticPr fontId="2"/>
  </si>
  <si>
    <t>(4）医療機関情報　（結果報告書送付先情報）</t>
    <rPh sb="11" eb="13">
      <t>ケッカ</t>
    </rPh>
    <rPh sb="13" eb="16">
      <t>ホウコクショ</t>
    </rPh>
    <rPh sb="16" eb="18">
      <t>ソウフ</t>
    </rPh>
    <rPh sb="18" eb="19">
      <t>サキ</t>
    </rPh>
    <rPh sb="19" eb="21">
      <t>ジョウホウ</t>
    </rPh>
    <phoneticPr fontId="2"/>
  </si>
  <si>
    <t>(6）請求書送付先情報</t>
    <rPh sb="3" eb="6">
      <t>セイキュウショ</t>
    </rPh>
    <rPh sb="6" eb="8">
      <t>ソウフ</t>
    </rPh>
    <rPh sb="8" eb="9">
      <t>サキ</t>
    </rPh>
    <phoneticPr fontId="2"/>
  </si>
  <si>
    <t>(7）特記事項（任意）</t>
    <rPh sb="8" eb="10">
      <t>ニンイ</t>
    </rPh>
    <phoneticPr fontId="2"/>
  </si>
  <si>
    <t>保険検査用</t>
    <rPh sb="0" eb="2">
      <t>ホケン</t>
    </rPh>
    <rPh sb="2" eb="5">
      <t>ケンサヨウ</t>
    </rPh>
    <phoneticPr fontId="2"/>
  </si>
  <si>
    <t>相同領域があるため、long PCRを行っています。</t>
  </si>
  <si>
    <t>TNXBの一部に相同領域があるため一部long PCRを行っています。</t>
  </si>
  <si>
    <t>IDUA</t>
  </si>
  <si>
    <t>IDS</t>
  </si>
  <si>
    <t>SGSH</t>
  </si>
  <si>
    <t>NAGLU</t>
  </si>
  <si>
    <t>HGSNAT</t>
  </si>
  <si>
    <t>GNS</t>
  </si>
  <si>
    <t>GALNS</t>
  </si>
  <si>
    <t>ARSB</t>
  </si>
  <si>
    <t>GUSB</t>
  </si>
  <si>
    <t>HYAL1</t>
  </si>
  <si>
    <t>GNPTAB,GNPTG</t>
  </si>
  <si>
    <t>GLA</t>
  </si>
  <si>
    <t>GAA</t>
  </si>
  <si>
    <t>SUMF1</t>
  </si>
  <si>
    <t>GBA</t>
  </si>
  <si>
    <t>CTSA</t>
  </si>
  <si>
    <t>NEU1</t>
  </si>
  <si>
    <t>CTSD</t>
  </si>
  <si>
    <t>SMPD1,NPC1</t>
  </si>
  <si>
    <t>GLB1</t>
  </si>
  <si>
    <t>HEXA,HEXB</t>
  </si>
  <si>
    <t>GALC</t>
  </si>
  <si>
    <t>ARSA</t>
  </si>
  <si>
    <t>ASAH1</t>
  </si>
  <si>
    <t>MAN2B1,MANBA</t>
  </si>
  <si>
    <t>FUCA1</t>
  </si>
  <si>
    <t>AGA</t>
  </si>
  <si>
    <t>NAGA</t>
  </si>
  <si>
    <t>LIPA</t>
  </si>
  <si>
    <t>LAMP2</t>
  </si>
  <si>
    <t>SLC17A5</t>
  </si>
  <si>
    <t>CTNS</t>
  </si>
  <si>
    <t xml:space="preserve">フェニルケトン尿症遺伝子検査 </t>
  </si>
  <si>
    <t>PAH</t>
  </si>
  <si>
    <t>IMD_HCU_v4</t>
  </si>
  <si>
    <t>CBS,MAT1A</t>
  </si>
  <si>
    <t>MTRR,MTR,MMACHC,MMADHC,LMBRD1,MTHFR</t>
  </si>
  <si>
    <t xml:space="preserve">シトルリン血症（1型）遺伝子検査 </t>
  </si>
  <si>
    <t>ASS1</t>
  </si>
  <si>
    <t>SLC25A13,ASL</t>
  </si>
  <si>
    <t>アルギノコハク酸血症遺伝子検査</t>
  </si>
  <si>
    <t>ASL</t>
  </si>
  <si>
    <t>IVD</t>
  </si>
  <si>
    <t>HMG血症</t>
  </si>
  <si>
    <t>HMG血症遺伝子検査</t>
  </si>
  <si>
    <t>HMGCL</t>
  </si>
  <si>
    <t>HLCS,BTD</t>
  </si>
  <si>
    <t>グルタル酸血症1型</t>
  </si>
  <si>
    <t>グルタル酸血症1型遺伝子検査</t>
  </si>
  <si>
    <t>GCDH</t>
  </si>
  <si>
    <t>MCAD欠損症</t>
  </si>
  <si>
    <t>MCAD遺伝子検査</t>
  </si>
  <si>
    <t>ACADM</t>
  </si>
  <si>
    <t>VLCAD欠損症</t>
  </si>
  <si>
    <t>VLCAD遺伝子検査</t>
  </si>
  <si>
    <t>ACADVL</t>
  </si>
  <si>
    <t>CPT1欠損症</t>
  </si>
  <si>
    <t>CPT1欠損症遺伝子検査</t>
  </si>
  <si>
    <t>CPT1A</t>
  </si>
  <si>
    <t>CPT2,SLC25A20,SLC22A5</t>
  </si>
  <si>
    <t>BCKDHA,BCKDHB,DBT,DLD</t>
  </si>
  <si>
    <t xml:space="preserve">メチルマロン酸血症遺伝子検査 </t>
  </si>
  <si>
    <t>ABCD4,HCFC1,LMBRD1,MMAA,MMAB,MMACHC,MMADHC</t>
  </si>
  <si>
    <t>HADHA,HADHB,ACADVL</t>
  </si>
  <si>
    <t>OTC,NAGS,CPS1,SLC25A15,ARG1,ASS1,ASL</t>
  </si>
  <si>
    <t>尿素サイクル異常症遺伝子検査（OTC欠損症）</t>
  </si>
  <si>
    <t>OTC</t>
  </si>
  <si>
    <t>尿素サイクル異常症遺伝子検査（CPS1欠損症）</t>
  </si>
  <si>
    <t>CPS1</t>
  </si>
  <si>
    <t>Wilson病遺伝子検査</t>
  </si>
  <si>
    <t>ATP7B</t>
  </si>
  <si>
    <t>Menkes病遺伝子検査</t>
  </si>
  <si>
    <t>ATP7A</t>
  </si>
  <si>
    <t>ATP7A,ATP7B</t>
  </si>
  <si>
    <t>高IgM症候群遺伝子検査</t>
  </si>
  <si>
    <t>DNA修復異常症遺伝子検査</t>
  </si>
  <si>
    <t>シュワッハマン・ダイヤモンド症候群遺伝子検査</t>
  </si>
  <si>
    <t>高IgD症候群</t>
  </si>
  <si>
    <t>MVK</t>
  </si>
  <si>
    <t>化膿性無菌性関節炎･壊疽性膿皮症･アクネ症候群</t>
  </si>
  <si>
    <t>PSTPIP1</t>
  </si>
  <si>
    <t>NLRP3</t>
  </si>
  <si>
    <t>NLRC4,PLCG2,NLRP12</t>
  </si>
  <si>
    <t>マルファン症候群</t>
  </si>
  <si>
    <t>FBN1,TGFBR1,TGFBR2</t>
  </si>
  <si>
    <t>ロイスディーツ症候群遺伝子検査</t>
  </si>
  <si>
    <t>血管型エーラス・ダンロス症候群</t>
  </si>
  <si>
    <t>血管型エーラス・ダンロス症候群遺伝子検査</t>
  </si>
  <si>
    <t>COL3A1</t>
  </si>
  <si>
    <t>ACTA2,MYH11,MYLK,TGFBR1,TGFBR2</t>
  </si>
  <si>
    <t>遺伝性自己炎症疾患遺伝子検査(panel1)</t>
  </si>
  <si>
    <t>ADA2,NLRC4,TNFAIP3</t>
  </si>
  <si>
    <t>DMD</t>
  </si>
  <si>
    <t>ALPL</t>
  </si>
  <si>
    <t>ファイファー症候群</t>
  </si>
  <si>
    <t>ファイファー症候群遺伝子検査</t>
  </si>
  <si>
    <t>FGFR2,FGFR1</t>
  </si>
  <si>
    <t>FGFR3</t>
  </si>
  <si>
    <t>クルーゾン症候群</t>
  </si>
  <si>
    <t>クルーゾン症候群遺伝子検査</t>
  </si>
  <si>
    <t>FGFR2,FGFR3</t>
  </si>
  <si>
    <t>アントレー・ビクスラー症候群</t>
  </si>
  <si>
    <t>アントレー・ビクスラー症候群遺伝子検査</t>
  </si>
  <si>
    <t>POR</t>
  </si>
  <si>
    <t>アペール症候群</t>
  </si>
  <si>
    <t>アペール症候群遺伝子検査</t>
  </si>
  <si>
    <t>FGFR2</t>
  </si>
  <si>
    <t>ロスムンド・トムソン症候群</t>
  </si>
  <si>
    <t>ロスムンド・トムソン症候群遺伝子検査</t>
  </si>
  <si>
    <t>ペリー症候群</t>
  </si>
  <si>
    <t>ペリー症候群遺伝子検査</t>
  </si>
  <si>
    <t>DCTN1</t>
  </si>
  <si>
    <t>PCDH19</t>
  </si>
  <si>
    <t>TNFRSF1A</t>
  </si>
  <si>
    <t>MEFV</t>
  </si>
  <si>
    <t>NSD1</t>
  </si>
  <si>
    <t>NFIX</t>
  </si>
  <si>
    <t>CPT2</t>
  </si>
  <si>
    <t>SLC25A20</t>
  </si>
  <si>
    <t>CPT1A,CPT2,SLC22A5</t>
  </si>
  <si>
    <t>SLC25A13</t>
  </si>
  <si>
    <t>ASS1,ASL</t>
  </si>
  <si>
    <t>GLDC,AMT,GCSH</t>
  </si>
  <si>
    <t>DLD</t>
  </si>
  <si>
    <t>ACAT1</t>
  </si>
  <si>
    <t>OXCT1,SLC16A1,HSD17B10</t>
  </si>
  <si>
    <t>OPA3,DNAJC19,SERAC1,CLPB,HTRA2,TIMM50</t>
  </si>
  <si>
    <t>ETFA,ETFB,ETFDH</t>
  </si>
  <si>
    <t>NR0B1</t>
  </si>
  <si>
    <t>NR5A1</t>
  </si>
  <si>
    <t>ATRX</t>
  </si>
  <si>
    <t>LMNA</t>
  </si>
  <si>
    <t>EPM2A,NHLRC1</t>
  </si>
  <si>
    <t>SPR</t>
  </si>
  <si>
    <t>ALADD_ALADD_v1</t>
  </si>
  <si>
    <t>DDC</t>
  </si>
  <si>
    <t>ENG,ACVRL1,SMAD4</t>
  </si>
  <si>
    <t>BMPR2</t>
  </si>
  <si>
    <t>KRAS,BRAF,MAP2K1,MAP2K2</t>
  </si>
  <si>
    <t>HRAS</t>
  </si>
  <si>
    <t>CHD7</t>
  </si>
  <si>
    <t>SLC7A7</t>
  </si>
  <si>
    <t>NOD2</t>
  </si>
  <si>
    <t>KAT6B</t>
  </si>
  <si>
    <t>AVPR2,AQP2</t>
  </si>
  <si>
    <t>AVP</t>
  </si>
  <si>
    <t>LPR_LPR_v4</t>
  </si>
  <si>
    <t>CYP27B1,VDR</t>
  </si>
  <si>
    <t>CYP3A4,CYP2R1</t>
  </si>
  <si>
    <t>ネイルパテラ症候群（爪膝蓋症候群）/LMX1B 関連腎症遺伝子検査</t>
  </si>
  <si>
    <t>LMX1B</t>
  </si>
  <si>
    <t>SLC2A1</t>
  </si>
  <si>
    <t>THRB</t>
  </si>
  <si>
    <t>EZH2</t>
  </si>
  <si>
    <t>RPS6KA3</t>
  </si>
  <si>
    <t>ZEB2</t>
  </si>
  <si>
    <t>HGG_HGG_v2</t>
  </si>
  <si>
    <t>G6PC,SLC37A4,AGL,PYGL,PHKA2,PHKB,PHKG2,GBE1</t>
  </si>
  <si>
    <t>GYS2</t>
  </si>
  <si>
    <t>MGG_MGG_v2</t>
  </si>
  <si>
    <t>AGL,GBE1,PHKA1</t>
  </si>
  <si>
    <t>GYS1,PYGM,PFKM,PGK1,PGAM2,LDHA,ALDOA,ENO3,PGM1</t>
  </si>
  <si>
    <t>PROC</t>
  </si>
  <si>
    <t>SERPINC1</t>
  </si>
  <si>
    <t>SCN1A,SCN1B,SCN2A,GABRG2</t>
  </si>
  <si>
    <t>SMARCB1,SMARCA4,SMARCE1,ARID1A,ARID1B,PHF6,SOX11</t>
  </si>
  <si>
    <t>KMT2D,KDM6A</t>
  </si>
  <si>
    <t>HIL_HIL_v5</t>
  </si>
  <si>
    <t>SFTPB,SFTPC,ABCA3,CSF2RA,CSF2RB</t>
  </si>
  <si>
    <t>NKX2-1,FOXF1,GATA2,OAS1,MARS1,FARSB,FARSA,TBX4</t>
  </si>
  <si>
    <t>BMP1,COL1A1,COL1A2,CRTAP,FKBP10,IFITM5,P3H1,PPIB,SERPINF1</t>
  </si>
  <si>
    <t>COL1A1,COL1A2,PLOD1,ADAMTS2,CHST14,FKBP14,TNXB</t>
  </si>
  <si>
    <t>CFH,CFI,CD46,C3,CFB,THBD,DGKE</t>
  </si>
  <si>
    <t>CFHR5</t>
  </si>
  <si>
    <t>COL4A3,COL4A4,COL4A5</t>
  </si>
  <si>
    <t>CREBBP,EP300</t>
  </si>
  <si>
    <t>SLC22A5</t>
  </si>
  <si>
    <t>ABCD1</t>
  </si>
  <si>
    <t>PROS1</t>
  </si>
  <si>
    <t>NIPBL,SMC1A,RAD21,SMC3,HDAC8</t>
  </si>
  <si>
    <t>スミス・レムリ・オピッツ症候群遺伝子検査</t>
  </si>
  <si>
    <t>JAG1,NOTCH2</t>
  </si>
  <si>
    <t>根性点状軟骨異形成症１型</t>
  </si>
  <si>
    <t>根性点状軟骨異形成症１型遺伝子検査</t>
  </si>
  <si>
    <t>RCDP1_RCDP1_v1</t>
  </si>
  <si>
    <t>PEX7</t>
  </si>
  <si>
    <t>ARSL,EBP,MGP,NSDHL,LBR,GGCX,VKORC1,FAM20C</t>
  </si>
  <si>
    <t>結節性硬化症</t>
  </si>
  <si>
    <t>結節性硬化症遺伝子検査</t>
  </si>
  <si>
    <t>TSC_TSC_v2</t>
  </si>
  <si>
    <t>TSC1,TSC2</t>
  </si>
  <si>
    <t>縁取り空砲を伴う遠位型ミオパチー</t>
  </si>
  <si>
    <t>DMRV_DMRV_v1</t>
  </si>
  <si>
    <t>GNE</t>
  </si>
  <si>
    <t>ベスレムミオパチー</t>
  </si>
  <si>
    <t>ベスレムミオパチー遺伝子検査</t>
  </si>
  <si>
    <t>BTLM_BTLM_v1</t>
  </si>
  <si>
    <t>COL6A1,COL6A2,COL6A3</t>
  </si>
  <si>
    <t>過剰自己貪食を伴う X 連鎖性ミオパチー遺伝子検査</t>
  </si>
  <si>
    <t>XMEA_XMEA_v1</t>
  </si>
  <si>
    <t>VMA21</t>
  </si>
  <si>
    <t>先天性ミオパチー</t>
  </si>
  <si>
    <t>先天性ミオパチー遺伝子検査</t>
  </si>
  <si>
    <t>CM_CM_v1</t>
  </si>
  <si>
    <t>ACTA1,BIN1,CCDC78,CFL2,DNM2,KBTBD13,KLHL40,KLHL41,LMOD3,MTM1,MYF6,NEB,RYR1,SELENON,SPEG,TNNT1,TPM2,TPM3</t>
  </si>
  <si>
    <t>遺伝性周期性四肢麻痺</t>
  </si>
  <si>
    <t>遺伝性周期性四肢麻痺遺伝子検査</t>
  </si>
  <si>
    <t>PEP_PEP_v3</t>
  </si>
  <si>
    <t>CACNA1S,SCN4A,KCNJ2,KCNJ5</t>
  </si>
  <si>
    <t>ATP1A2</t>
  </si>
  <si>
    <t>非ジストロフィー性ミオトニー症候群</t>
  </si>
  <si>
    <t>非ジストロフィー性ミオトニー症候群遺伝子検査</t>
  </si>
  <si>
    <t>NDM_NDM_v2</t>
  </si>
  <si>
    <t>CLCN1,SCN4A</t>
  </si>
  <si>
    <t>ネフロン癆</t>
  </si>
  <si>
    <t>ネフロン癆遺伝子検査</t>
  </si>
  <si>
    <t>大理石骨病</t>
  </si>
  <si>
    <t>大理石骨病遺伝子検査</t>
  </si>
  <si>
    <t>MBD_MBD_v3</t>
  </si>
  <si>
    <t>TCIRG1,CLCN7,OSTM1,TNFSF11,TNFRSF11A,PLEKHM1,CA2,LRP5,IKBKG,FERMT3,RASGRP2</t>
  </si>
  <si>
    <t>タナトフォリック骨異形成症</t>
  </si>
  <si>
    <t>タナトフォリック骨異形成症遺伝子検査</t>
  </si>
  <si>
    <t>TD_TD_v1</t>
  </si>
  <si>
    <t>カーニー複合</t>
  </si>
  <si>
    <t>カーニー複合遺伝子検査</t>
  </si>
  <si>
    <t>CNC_CNC_v1</t>
  </si>
  <si>
    <t>PRKAR1A</t>
  </si>
  <si>
    <t>先天性グリコシルホスファチジルイノシトール欠損症</t>
  </si>
  <si>
    <t>先天性グリコシルホスファチジルイノシトール欠損症遺伝子検査</t>
  </si>
  <si>
    <t>IGD_IGD_v1</t>
  </si>
  <si>
    <t>PIGA,PIGY,PIGQ,PIGH,PIGC,PIGP,PIGL,PIGW,PIGM,PIGX,PIGV,PIGN,PIGB,PIGO,PIGF,PIGG,PIGZ,PIGK,PIGT,PIGS,GPAA1,PIGU,PGAP1,PGAP2,PGAP3,MPPE1,PGAP6</t>
  </si>
  <si>
    <t>進行性家族性肝内胆汁うっ滞症</t>
  </si>
  <si>
    <t>進行性家族性肝内胆汁うっ滞症遺伝子検査</t>
  </si>
  <si>
    <t>PFIC_PFIC_v1</t>
  </si>
  <si>
    <t>ATP8B1,ABCB11,ABCB4,TJP2,NR1H4,MYO5B</t>
  </si>
  <si>
    <t>嚢胞性線維症</t>
  </si>
  <si>
    <t>嚢胞性線維症遺伝子検査</t>
  </si>
  <si>
    <t>CF_CF_v1</t>
  </si>
  <si>
    <t>CFTR</t>
  </si>
  <si>
    <t>ペルオキシソーム形成異常症</t>
  </si>
  <si>
    <t>ペルオキシソーム形成異常症遺伝子検査</t>
  </si>
  <si>
    <t>PBD_PBD_v1</t>
  </si>
  <si>
    <t>PEX1,PEX2,PEX3,PEX5,PEX5L,PEX6,PEX7,PEX10,PEX12,PEX13,PEX14,PEX16,PEX19,PEX26</t>
  </si>
  <si>
    <t>ペルオキシソームβ酸化系酵素欠損症</t>
  </si>
  <si>
    <t>ペルオキシソームβ酸化系酵素欠損症遺伝子検査</t>
  </si>
  <si>
    <t>PBOED_PBOED_v1</t>
  </si>
  <si>
    <t>ACOX1,HSD17B4,SCP2,AMACR</t>
  </si>
  <si>
    <t>プラスマローゲン合成酵素欠損症</t>
  </si>
  <si>
    <t>プラスマローゲン合成酵素欠損症遺伝子検査</t>
  </si>
  <si>
    <t>RCDP234_RCDP234_v1</t>
  </si>
  <si>
    <t>GNPAT,AGPS,FAR1</t>
  </si>
  <si>
    <t>レフサム病</t>
  </si>
  <si>
    <t>レフサム病遺伝子検査</t>
  </si>
  <si>
    <t>RD_RD_v1</t>
  </si>
  <si>
    <t>PHYH</t>
  </si>
  <si>
    <t>原発性高シュウ酸尿症Ⅰ型</t>
  </si>
  <si>
    <t>原発性高シュウ酸尿症Ⅰ型遺伝子検査</t>
  </si>
  <si>
    <t>AGXT</t>
  </si>
  <si>
    <t>アカタラセミア</t>
  </si>
  <si>
    <t>アカタラセミア遺伝子検査</t>
  </si>
  <si>
    <t>ACTL_ACTL_v1</t>
  </si>
  <si>
    <t>CAT</t>
  </si>
  <si>
    <t>先天性葉酸吸収不全症</t>
  </si>
  <si>
    <t>先天性葉酸吸収不全症遺伝子検査</t>
  </si>
  <si>
    <t>HFM_HFM_v1</t>
  </si>
  <si>
    <t>SLC46A1</t>
  </si>
  <si>
    <t>家族性部分性脂肪萎縮症</t>
  </si>
  <si>
    <t>家族性部分性脂肪萎縮症遺伝子検査</t>
  </si>
  <si>
    <t>FPLD_FPLD_v1</t>
  </si>
  <si>
    <t>LMNA,PPARG,AKT2,ZMPSTE24,CIDEC,PLIN1,PSMB8</t>
  </si>
  <si>
    <t>アッシャー症候群（タイプ１、タイプ２、タイプ３）遺伝子検査</t>
  </si>
  <si>
    <t>USH_USH_v1</t>
  </si>
  <si>
    <t>MYO7A,USH1C,CDH23,PCDH15,USH1G,CIB2,USH2A,ADGRV1,WHRN,CLRN1</t>
  </si>
  <si>
    <t>遺伝性膵炎</t>
  </si>
  <si>
    <t>遺伝性膵炎遺伝子検査</t>
  </si>
  <si>
    <t>PRSS1,SPINK1</t>
  </si>
  <si>
    <t>シュワルツ・ヤンペル症候群</t>
  </si>
  <si>
    <t>シュワルツ・ヤンペル症候群遺伝子検査</t>
  </si>
  <si>
    <t>SJS_SJS_v1</t>
  </si>
  <si>
    <t>HSPG2,LIFR</t>
  </si>
  <si>
    <t>肥厚性皮膚骨膜症</t>
  </si>
  <si>
    <t>肥厚性皮膚骨膜症遺伝子検査</t>
  </si>
  <si>
    <t>PDP_PDP_v2</t>
  </si>
  <si>
    <t>SLCO2A1,HPGD</t>
  </si>
  <si>
    <t>脳クレアチン欠乏症候群</t>
  </si>
  <si>
    <t>脳クレアチン欠乏症候群遺伝子検査</t>
  </si>
  <si>
    <t>CCD_CCD_v3</t>
  </si>
  <si>
    <t>GAMT,GATM,SLC6A8</t>
  </si>
  <si>
    <t>禿頭と変形性脊椎症を伴う常染色体劣性白質脳症</t>
  </si>
  <si>
    <t>禿頭と変形性脊椎症を伴う常染色体劣性白質脳症遺伝子検査</t>
  </si>
  <si>
    <t>HTRA1</t>
  </si>
  <si>
    <t>皮質下梗塞と白質脳症を伴う常染色体優性脳動脈症</t>
  </si>
  <si>
    <t>皮質下梗塞と白質脳症を伴う常染色体優性脳動脈症遺伝子検査</t>
  </si>
  <si>
    <t>NOTCH3</t>
  </si>
  <si>
    <t>急性間欠性ポルフィリン症</t>
  </si>
  <si>
    <t>急性間欠性ポルフィリン症遺伝子検査</t>
  </si>
  <si>
    <t>PRP_AIP_v1</t>
  </si>
  <si>
    <t>HMBS</t>
  </si>
  <si>
    <t>遺伝性コプロポルフィリン症</t>
  </si>
  <si>
    <t>遺伝性コプロポルフィリン症遺伝子検査</t>
  </si>
  <si>
    <t>PRP_HCP_v1</t>
  </si>
  <si>
    <t>CPOX</t>
  </si>
  <si>
    <t>異型ポルフィリン症</t>
  </si>
  <si>
    <t>異型ポルフィリン症遺伝子検査</t>
  </si>
  <si>
    <t>PRP_VP_v1</t>
  </si>
  <si>
    <t>ALAD,ALAS2,CPOX,FECH,HMBS,UROD,UROS</t>
  </si>
  <si>
    <t>赤芽球性プロトポルフィリン症</t>
  </si>
  <si>
    <t>赤芽球性プロトポルフィリン症遺伝子検査</t>
  </si>
  <si>
    <t>PRP_EPP_v1</t>
  </si>
  <si>
    <t>FECH</t>
  </si>
  <si>
    <t>晩発性皮膚ポルフィリン症</t>
  </si>
  <si>
    <t>晩発性皮膚ポルフィリン症遺伝子検査</t>
  </si>
  <si>
    <t>PRP_PCT_v1</t>
  </si>
  <si>
    <t>ALAD,ALAS2,CPOX,FECH,HMBS,PPOX,UROS</t>
  </si>
  <si>
    <t>肝性骨髄性ポルフィリン症</t>
  </si>
  <si>
    <t>肝性骨髄性ポルフィリン症遺伝子検査</t>
  </si>
  <si>
    <t>PRP_HEP_v1</t>
  </si>
  <si>
    <t>先天性骨髄性ポルフィリン症</t>
  </si>
  <si>
    <t>先天性骨髄性ポルフィリン症遺伝子検査</t>
  </si>
  <si>
    <t>PRP_CEP_v1</t>
  </si>
  <si>
    <t>UROS</t>
  </si>
  <si>
    <t>Ｘ連鎖優性プロトポルフィリン症</t>
  </si>
  <si>
    <t>Ｘ連鎖優性プロトポルフィリン症遺伝子検査</t>
  </si>
  <si>
    <t>PRP_XLDP_v1</t>
  </si>
  <si>
    <t>ALAS2</t>
  </si>
  <si>
    <t>DMDに関しましては先にMLPA法をお勧めしております。MLPA法で単一エクソン欠失の結果となり、当該エクソン内のシークエンス異常の可能性を調べる目的の場合は、そのMLPA法の結果を備考欄にご記載ください。</t>
  </si>
  <si>
    <t>PROS1は相同領域があるため正確に解析できない可能性があります。</t>
  </si>
  <si>
    <t>DYT6ジストニア_PTD</t>
  </si>
  <si>
    <t>DYT8ジストニア_PNKD1</t>
  </si>
  <si>
    <t>DYT11ジストニア_MDS</t>
  </si>
  <si>
    <t>DYT12_RDP_AHC_CAPOS</t>
  </si>
  <si>
    <t>パントテン酸キナーゼ関連神経変性症_NBIA1</t>
  </si>
  <si>
    <t>ビタミンD依存性くる病_骨軟化症</t>
  </si>
  <si>
    <t>シトルリン血症1型</t>
  </si>
  <si>
    <t>過剰自己貪食を伴うX連鎖性ミオパチー</t>
  </si>
  <si>
    <t>中條_西村症候群</t>
  </si>
  <si>
    <t>β_ケトチオラーゼ欠損症</t>
  </si>
  <si>
    <t>ATR_X症候群</t>
  </si>
  <si>
    <t>芳香族L_アミノ酸脱炭酸酵素欠損症</t>
  </si>
  <si>
    <t>OCTN_2異常症</t>
  </si>
  <si>
    <t>肝型糖原病</t>
  </si>
  <si>
    <t>筋型糖原病</t>
  </si>
  <si>
    <t>MTP_LCHAD_欠損症</t>
  </si>
  <si>
    <t>ネイルパテラ症候群_爪膝蓋症候群__LMX1B関連腎症</t>
  </si>
  <si>
    <t>デュシェンヌ型筋ジストロフィー_ベッカー型筋ジストロフィー</t>
  </si>
  <si>
    <t>肺胞蛋白症</t>
    <phoneticPr fontId="2"/>
  </si>
  <si>
    <t>先天異常症候群_コルネリア・デランゲ症候群</t>
    <phoneticPr fontId="2"/>
  </si>
  <si>
    <t>先天異常症候群_スミス・レムリ・オピッツ症候群</t>
    <phoneticPr fontId="2"/>
  </si>
  <si>
    <t>アッシャー症候群_タイプ１_タイプ２_タイプ３</t>
    <phoneticPr fontId="2"/>
  </si>
  <si>
    <t>ALAD,ALAS2,CPOX,FECH,PPOX,UROD,UROS</t>
  </si>
  <si>
    <t>ALAD,ALAS2,FECH,HMBS,PPOX,UROD,UROS</t>
  </si>
  <si>
    <t>PPOX</t>
  </si>
  <si>
    <t>ALAD,ALAS2,CPOX,HMBS,PPOX,UROD,UROS</t>
  </si>
  <si>
    <t>UROD</t>
  </si>
  <si>
    <t>ALAD,ALAS2,CPOX,FECH,HMBS,PPOX,UROD</t>
  </si>
  <si>
    <t>ALAD,CPOX,FECH,HMBS,PPOX,UROD,UROS</t>
  </si>
  <si>
    <t>いわゆるSLC25A13のIVS16ins3kbについては、全長解析は行いませんが、存在の有無は検査対象内です。</t>
  </si>
  <si>
    <t>GCH1,PCBD1,PTS,QDPR,SPR,DNAJC12</t>
  </si>
  <si>
    <t>HGP_HGP_v2</t>
  </si>
  <si>
    <t>ZMPSTE24</t>
  </si>
  <si>
    <t>CARASIL_CARASIL_v3</t>
  </si>
  <si>
    <t>ABCC6</t>
  </si>
  <si>
    <t>CADASIL_CADASIL_v3</t>
  </si>
  <si>
    <t>ABCC6,COL4A1,COL4A2,TREX1,HTRA1</t>
  </si>
  <si>
    <t>那須・ハコラ病</t>
  </si>
  <si>
    <t>那須・ハコラ病遺伝子検査</t>
  </si>
  <si>
    <t>NHD_NHD_v1</t>
  </si>
  <si>
    <t>TYROBP,TREM2</t>
  </si>
  <si>
    <t>カナバン病</t>
  </si>
  <si>
    <t>カナバン病遺伝子検査</t>
  </si>
  <si>
    <t>CNV_CNV_v1</t>
  </si>
  <si>
    <t>ASPA</t>
  </si>
  <si>
    <t>家族性良性慢性天疱瘡</t>
  </si>
  <si>
    <t>家族性良性慢性天疱瘡遺伝子検査</t>
  </si>
  <si>
    <t>HHD_HHD_v1</t>
  </si>
  <si>
    <t>ATP2C1</t>
  </si>
  <si>
    <t>ATP2A2</t>
  </si>
  <si>
    <t>先天性無痛無汗症</t>
  </si>
  <si>
    <t>先天性無痛無汗症遺伝子検査</t>
  </si>
  <si>
    <t>CIPA_CIPA_v1</t>
  </si>
  <si>
    <t>NTRK1,NGF,SCN9A</t>
  </si>
  <si>
    <t>先天性大脳白質形成不全症</t>
  </si>
  <si>
    <t>先天性大脳白質形成不全症遺伝子検査</t>
  </si>
  <si>
    <t>HML_HML_v1</t>
  </si>
  <si>
    <t>PLP1,GJC2,TUBB4A,MBP,SLC16A2,HSPD1,SLC17A5,POLR3B,FAM126A,POLR3A,SOX10</t>
  </si>
  <si>
    <t>栄養障害型表皮水疱症</t>
  </si>
  <si>
    <t>栄養障害型表皮水疱症遺伝子検査</t>
  </si>
  <si>
    <t>COL7A1</t>
  </si>
  <si>
    <t>ABCC6(NM_001171)ex1-9は相同領域を認めるため、報告対象外です。</t>
  </si>
  <si>
    <t>神経軸索スフェロイド形成を伴う遺伝性びまん性白質脳症</t>
  </si>
  <si>
    <t>神経軸索スフェロイド形成を伴う遺伝性びまん性白質脳症遺伝子検査</t>
  </si>
  <si>
    <t>HDLS_HDLS_v1</t>
  </si>
  <si>
    <t>CSF1R</t>
  </si>
  <si>
    <t>OIP_OIP_v5</t>
  </si>
  <si>
    <t>TGFBR1,TGFBR2,SMAD3,TGFB2,TGFB3,SMAD2</t>
  </si>
  <si>
    <t>選択してください</t>
    <rPh sb="0" eb="2">
      <t>センタク</t>
    </rPh>
    <phoneticPr fontId="2"/>
  </si>
  <si>
    <t>遺伝子検査名：</t>
    <rPh sb="0" eb="3">
      <t>イデンシ</t>
    </rPh>
    <rPh sb="3" eb="5">
      <t>ケンサ</t>
    </rPh>
    <rPh sb="5" eb="6">
      <t>メイ</t>
    </rPh>
    <phoneticPr fontId="2"/>
  </si>
  <si>
    <t>検査コード番号：</t>
    <phoneticPr fontId="2"/>
  </si>
  <si>
    <t>シート「遺伝子検査一覧表」にてご希望の検査のA列を「〇」に選択ください。</t>
    <rPh sb="4" eb="7">
      <t>イデンシ</t>
    </rPh>
    <rPh sb="7" eb="9">
      <t>ケンサ</t>
    </rPh>
    <rPh sb="9" eb="11">
      <t>イチラン</t>
    </rPh>
    <rPh sb="11" eb="12">
      <t>ヒョウ</t>
    </rPh>
    <rPh sb="16" eb="18">
      <t>キボウ</t>
    </rPh>
    <rPh sb="19" eb="21">
      <t>ケンサ</t>
    </rPh>
    <rPh sb="23" eb="24">
      <t>レツ</t>
    </rPh>
    <rPh sb="29" eb="31">
      <t>センタク</t>
    </rPh>
    <phoneticPr fontId="2"/>
  </si>
  <si>
    <t>〇は一つにしてください</t>
    <rPh sb="2" eb="3">
      <t>ヒト</t>
    </rPh>
    <phoneticPr fontId="2"/>
  </si>
  <si>
    <t>(5）日本医学会「医療における遺伝学的検査・診断に関するガイドライン(2022年3月改定)」の遵守事項の確認</t>
    <phoneticPr fontId="2"/>
  </si>
  <si>
    <t>1.検査前に被験者等に対して、検査の意義や目的、検査結果が血縁者に影響を与えうる可能性などについて十分な説明を行い、書面による同意・了解(インフォームド・コンセント、インフォームドアセント)を得た。</t>
    <phoneticPr fontId="2"/>
  </si>
  <si>
    <t>2.結果の解釈や遺伝カウンセリング等を実施できる、あるいは必要に応じて専門家の支援が受けられる体制である。</t>
    <phoneticPr fontId="2"/>
  </si>
  <si>
    <t>3.本検査結果のみではなく、臨床医学的な情報を含め総合的に診断を行うことできる。</t>
    <phoneticPr fontId="2"/>
  </si>
  <si>
    <t>遺伝学的検査依頼書</t>
    <phoneticPr fontId="2"/>
  </si>
  <si>
    <t>「希望なし」はNGSのデータに見慣れている方向けです。バリアントが病的であるかどうかのご判断もご自身で行う必要があります。</t>
    <rPh sb="44" eb="46">
      <t>ハンダン</t>
    </rPh>
    <rPh sb="48" eb="50">
      <t>ジシン</t>
    </rPh>
    <rPh sb="51" eb="52">
      <t>オコナ</t>
    </rPh>
    <rPh sb="53" eb="55">
      <t>ヒツヨウ</t>
    </rPh>
    <phoneticPr fontId="2"/>
  </si>
  <si>
    <t>HP_HP_v3</t>
  </si>
  <si>
    <t>CFTR,CPA1,CTRC,TRPV6</t>
  </si>
  <si>
    <t>遺伝性膵炎</t>
    <phoneticPr fontId="1"/>
  </si>
  <si>
    <t>先天性筋無力症候群遺伝子検査</t>
  </si>
  <si>
    <t>CMS_CMS_v2</t>
  </si>
  <si>
    <t>AGRN,ALG14,ALG2,CHAT,CHRNA1,CHRNB1,CHRND,CHRNE,COLQ,DOK7,DPAGT1,GFPT1,LAMB2,LRP4,MUSK,PLEC,PREPL,RAPSN,SCN4A</t>
  </si>
  <si>
    <t>COL13A1,SLC18A3,SLC25A1,SLC5A7,TOR1AIP1,VAMP1</t>
  </si>
  <si>
    <t>栄養障害型表皮水疱症</t>
    <phoneticPr fontId="1"/>
  </si>
  <si>
    <t>先天性筋無力症候群</t>
    <phoneticPr fontId="1"/>
  </si>
  <si>
    <t>IKBKGに関しては相同領域があるため、次世代シークエンサーに加え、long PCR後sanger法にてもバリアントを確認していますが、IKBKGのex3-ex10の大欠失の検出は不可能です。</t>
  </si>
  <si>
    <t>IMD_UCD_v5</t>
  </si>
  <si>
    <t>CPT2_CPT2_v2</t>
  </si>
  <si>
    <t>CPT1A,SLC25A20,SLC22A5,ACADVL,ETFA,ETFB,ETFDH,FLAD1,SLC25A32,SLC52A1,SLC52A2,SLC52A3</t>
  </si>
  <si>
    <t>GA2_GA2_v2</t>
  </si>
  <si>
    <t>FLAD1,SLC25A32,SLC52A1,SLC52A2,SLC52A3,ACADVL,CPT2,CPT1A,SLC25A20,SLC22A5</t>
  </si>
  <si>
    <t>IMD_VLC_v2</t>
  </si>
  <si>
    <t>CPT2,CPT1A,SLC25A20,SLC22A5,ETFA,ETFB,ETFDH,FLAD1,SLC25A32,SLC52A1,SLC52A2,SLC52A3</t>
  </si>
  <si>
    <t>VLCAD欠損症</t>
    <phoneticPr fontId="1"/>
  </si>
  <si>
    <t>尿素サイクル異常症</t>
    <phoneticPr fontId="1"/>
  </si>
  <si>
    <t>CPT2欠損症</t>
    <phoneticPr fontId="1"/>
  </si>
  <si>
    <t>グルタル酸血症２型</t>
    <phoneticPr fontId="1"/>
  </si>
  <si>
    <t>PH1_PH1_v2</t>
  </si>
  <si>
    <t>GRHPR,HOGA1</t>
  </si>
  <si>
    <t>原発性高シュウ酸尿症Ⅰ型</t>
    <phoneticPr fontId="1"/>
  </si>
  <si>
    <t>FKTNの3’非翻訳領域における3kbのレトロトランスポゾン挿入変異は全長解析はしませんが、homozygousまたはheterozygousで認められる場合には報告書に記載します。</t>
  </si>
  <si>
    <t>ヌーナン症候群</t>
    <phoneticPr fontId="1"/>
  </si>
  <si>
    <t>神経セロイドリポフスチン症遺伝子検査</t>
  </si>
  <si>
    <t>LSD_NCL_v1</t>
  </si>
  <si>
    <t>PPT1,TPP1,CLN3,CLN6,DNAJC5,CLN5,MFSD8,CLN8,CTSD,GRN,ATP13A2,CTSF,KCTD7</t>
  </si>
  <si>
    <t>MFS_MFS_v6</t>
  </si>
  <si>
    <t>ACTA2,COL3A1,EFEMP2,FBN2,FLNA,MYH11,MYLK,SLC2A10,SMAD3,TGFB2,TGFB3,SMAD2,COL1A1,PRKG1,PMEPA1</t>
  </si>
  <si>
    <t>LDS_LDS_v5</t>
  </si>
  <si>
    <t>ACTA2,COL3A1,EFEMP2,FBN1,FBN2,FLNA,MYH11,MYLK,SLC2A10,COL1A1,PRKG1,PMEPA1</t>
  </si>
  <si>
    <t>EDS_VAS_v5</t>
  </si>
  <si>
    <t>ACTA2,EFEMP2,FBN1,FBN2,FLNA,MYH11,MYLK,SLC2A10,SMAD3,TGFB2,TGFB3,TGFBR1,TGFBR2,SMAD2,COL1A1,PRKG1,PMEPA1</t>
  </si>
  <si>
    <t>FTA_FTA_v6</t>
  </si>
  <si>
    <t>SLC2A10,COL3A1,EFEMP2,FBN1,FBN2,FLNA,SMAD3,TGFB2,TGFB3,SMAD2,COL1A1,PRKG1,PMEPA1</t>
  </si>
  <si>
    <t>ライソゾーム病</t>
    <phoneticPr fontId="1"/>
  </si>
  <si>
    <t>マルファン症候群</t>
    <phoneticPr fontId="1"/>
  </si>
  <si>
    <t>ロイスディーツ症候群</t>
    <phoneticPr fontId="1"/>
  </si>
  <si>
    <t>血管型エーラス・ダンロス症候群</t>
    <phoneticPr fontId="1"/>
  </si>
  <si>
    <t>家族性大動脈瘤・解離</t>
    <phoneticPr fontId="1"/>
  </si>
  <si>
    <t>おひとり様の情報でお願いします。</t>
    <phoneticPr fontId="2"/>
  </si>
  <si>
    <t>報告書には記載しません。解析時の参考にさせて頂きます。</t>
    <rPh sb="0" eb="3">
      <t>ホウコクショ</t>
    </rPh>
    <rPh sb="5" eb="7">
      <t>キサイ</t>
    </rPh>
    <rPh sb="12" eb="14">
      <t>カイセキ</t>
    </rPh>
    <rPh sb="14" eb="15">
      <t>ジ</t>
    </rPh>
    <rPh sb="16" eb="18">
      <t>サンコウ</t>
    </rPh>
    <rPh sb="22" eb="23">
      <t>イタダ</t>
    </rPh>
    <phoneticPr fontId="2"/>
  </si>
  <si>
    <t>整数で入力して下さい。報告書には記載しません。解析時の参考にさせていただきます。</t>
    <rPh sb="0" eb="2">
      <t>セイスウ</t>
    </rPh>
    <rPh sb="3" eb="5">
      <t>ニュウリョク</t>
    </rPh>
    <rPh sb="7" eb="8">
      <t>クダ</t>
    </rPh>
    <rPh sb="11" eb="14">
      <t>ホウコクショ</t>
    </rPh>
    <rPh sb="16" eb="18">
      <t>キサイ</t>
    </rPh>
    <rPh sb="23" eb="26">
      <t>カイセキジ</t>
    </rPh>
    <rPh sb="27" eb="29">
      <t>サンコウ</t>
    </rPh>
    <phoneticPr fontId="2"/>
  </si>
  <si>
    <r>
      <t xml:space="preserve">
</t>
    </r>
    <r>
      <rPr>
        <b/>
        <sz val="10.5"/>
        <rFont val="ＭＳ ゴシック"/>
        <family val="3"/>
        <charset val="128"/>
      </rPr>
      <t>「希望あり」の場合：</t>
    </r>
    <r>
      <rPr>
        <sz val="10.5"/>
        <rFont val="ＭＳ ゴシック"/>
        <family val="3"/>
        <charset val="128"/>
      </rPr>
      <t xml:space="preserve">専門医から臨床症状についての問い合わせがある可能性があります。
　　　　　　　　　　　そのため弊所から担当医の先生のメールアドレスを専門医に必要があれば提示する可能性があります。
</t>
    </r>
    <r>
      <rPr>
        <b/>
        <sz val="10.5"/>
        <rFont val="ＭＳ ゴシック"/>
        <family val="3"/>
        <charset val="128"/>
      </rPr>
      <t>「希望なし」の場合：</t>
    </r>
    <r>
      <rPr>
        <sz val="10.5"/>
        <rFont val="ＭＳ ゴシック"/>
        <family val="3"/>
        <charset val="128"/>
      </rPr>
      <t>bam fileとバリアント一覧Excelファイルをお送りします。</t>
    </r>
    <rPh sb="2" eb="4">
      <t>キボウ</t>
    </rPh>
    <rPh sb="8" eb="10">
      <t>バアイ</t>
    </rPh>
    <rPh sb="11" eb="13">
      <t>センモン</t>
    </rPh>
    <rPh sb="13" eb="14">
      <t>イ</t>
    </rPh>
    <rPh sb="16" eb="20">
      <t>リンショウショウジョウ</t>
    </rPh>
    <rPh sb="25" eb="26">
      <t>ト</t>
    </rPh>
    <rPh sb="27" eb="28">
      <t>ア</t>
    </rPh>
    <rPh sb="33" eb="36">
      <t>カノウセイ</t>
    </rPh>
    <phoneticPr fontId="2"/>
  </si>
  <si>
    <t>造血幹細胞移植後ではありませんか？
血液での検査は不適です。ご相談ください。</t>
    <rPh sb="0" eb="8">
      <t>ゾウケツカンサイボウイショクゴ</t>
    </rPh>
    <rPh sb="31" eb="33">
      <t>ソウダン</t>
    </rPh>
    <phoneticPr fontId="2"/>
  </si>
  <si>
    <t>【年間契約締結済機関様で別請求を希望される場合】</t>
    <phoneticPr fontId="2"/>
  </si>
  <si>
    <t>　(例)「契約分とは別請求希望」や「研究費支払」など                   </t>
    <phoneticPr fontId="2"/>
  </si>
  <si>
    <t xml:space="preserve">　　※ 請求書宛名に指定がある場合はご記載下さい。（記載なしの場合通常請求時の機関様名）    </t>
    <phoneticPr fontId="2"/>
  </si>
  <si>
    <t>（契約形態：都度納品見積請求機関様の場合は記載不要です。ご依頼分毎に請求となります。）</t>
    <phoneticPr fontId="2"/>
  </si>
  <si>
    <t>通常は全部署のご依頼分を月末にまとめてご請求となりますが、</t>
    <phoneticPr fontId="2"/>
  </si>
  <si>
    <t>別請求をご希望の場合は検査依頼書の特記事項へ例を参考にご記載下さい。</t>
    <rPh sb="5" eb="7">
      <t>キボウ</t>
    </rPh>
    <phoneticPr fontId="2"/>
  </si>
  <si>
    <r>
      <rPr>
        <sz val="10.5"/>
        <rFont val="ＭＳ ゴシック"/>
        <family val="3"/>
        <charset val="128"/>
      </rPr>
      <t xml:space="preserve"> チェックボックスにチェックを入れて下さい</t>
    </r>
    <r>
      <rPr>
        <sz val="10.5"/>
        <color rgb="FFFF0000"/>
        <rFont val="ＭＳ ゴシック"/>
        <family val="3"/>
        <charset val="128"/>
      </rPr>
      <t>（必須）</t>
    </r>
    <rPh sb="15" eb="16">
      <t>イ</t>
    </rPh>
    <rPh sb="18" eb="19">
      <t>クダ</t>
    </rPh>
    <rPh sb="22" eb="24">
      <t>ヒッス</t>
    </rPh>
    <phoneticPr fontId="2"/>
  </si>
  <si>
    <r>
      <t xml:space="preserve">半角英数字で4～10桁でお願いします。個人名などが類推できるものはご遠慮下さい。 </t>
    </r>
    <r>
      <rPr>
        <b/>
        <sz val="11"/>
        <color rgb="FFFF0000"/>
        <rFont val="ＭＳ Ｐゴシック"/>
        <family val="3"/>
        <charset val="128"/>
        <scheme val="minor"/>
      </rPr>
      <t xml:space="preserve">
</t>
    </r>
    <r>
      <rPr>
        <b/>
        <u/>
        <sz val="11"/>
        <color rgb="FFFF0000"/>
        <rFont val="ＭＳ Ｐゴシック"/>
        <family val="3"/>
        <charset val="128"/>
        <scheme val="minor"/>
      </rPr>
      <t>匿名化ID禁止文字</t>
    </r>
    <r>
      <rPr>
        <b/>
        <u/>
        <sz val="11"/>
        <rFont val="ＭＳ Ｐゴシック"/>
        <family val="3"/>
        <charset val="128"/>
        <scheme val="minor"/>
      </rPr>
      <t xml:space="preserve"> @ # % ?  ( )  [ ]  /  \  =  +  &lt; &gt;  :  ;  "  '  ,  *  ^  |  &amp;  .　などの記号</t>
    </r>
    <r>
      <rPr>
        <b/>
        <sz val="11"/>
        <rFont val="ＭＳ Ｐゴシック"/>
        <family val="3"/>
        <charset val="128"/>
        <scheme val="minor"/>
      </rPr>
      <t xml:space="preserve">
</t>
    </r>
    <r>
      <rPr>
        <b/>
        <u/>
        <sz val="11"/>
        <rFont val="ＭＳ Ｐゴシック"/>
        <family val="3"/>
        <charset val="128"/>
        <scheme val="minor"/>
      </rPr>
      <t>[0ゼロ]から始まるID、スペース、ハイフン、アンダーバーも使用できません</t>
    </r>
    <r>
      <rPr>
        <u/>
        <sz val="11"/>
        <rFont val="ＭＳ Ｐゴシック"/>
        <family val="3"/>
        <charset val="128"/>
        <scheme val="minor"/>
      </rPr>
      <t>。</t>
    </r>
    <r>
      <rPr>
        <sz val="11"/>
        <rFont val="ＭＳ Ｐゴシック"/>
        <family val="3"/>
        <charset val="128"/>
        <scheme val="minor"/>
      </rPr>
      <t xml:space="preserve">
</t>
    </r>
    <r>
      <rPr>
        <sz val="11"/>
        <color rgb="FFFF0000"/>
        <rFont val="ＭＳ Ｐゴシック"/>
        <family val="3"/>
        <charset val="128"/>
        <scheme val="minor"/>
      </rPr>
      <t>同じ患者様で追加の検査の場合は特記事項欄に「同じIDで追加の検査」とご記載ください。</t>
    </r>
    <rPh sb="42" eb="44">
      <t>トクメイ</t>
    </rPh>
    <rPh sb="44" eb="45">
      <t>カ</t>
    </rPh>
    <rPh sb="120" eb="122">
      <t>キゴウ</t>
    </rPh>
    <rPh sb="177" eb="182">
      <t>トッキジコウラン</t>
    </rPh>
    <phoneticPr fontId="2"/>
  </si>
  <si>
    <t>臨床症状や家族診断歴は結果報告のコメント記載の参考にします。</t>
    <rPh sb="0" eb="2">
      <t>リンショウ</t>
    </rPh>
    <rPh sb="2" eb="4">
      <t>ショウジョウ</t>
    </rPh>
    <rPh sb="5" eb="7">
      <t>カゾク</t>
    </rPh>
    <rPh sb="7" eb="9">
      <t>シンダン</t>
    </rPh>
    <rPh sb="9" eb="10">
      <t>レキ</t>
    </rPh>
    <rPh sb="11" eb="13">
      <t>ケッカ</t>
    </rPh>
    <rPh sb="13" eb="15">
      <t>ホウコク</t>
    </rPh>
    <rPh sb="20" eb="22">
      <t>キサイ</t>
    </rPh>
    <rPh sb="23" eb="25">
      <t>サンコウ</t>
    </rPh>
    <phoneticPr fontId="2"/>
  </si>
  <si>
    <t>BOR_BOR_v2</t>
  </si>
  <si>
    <t>EYA1,SIX1,SALL1,SIX5</t>
  </si>
  <si>
    <t>NPHP_NPHP_v3</t>
  </si>
  <si>
    <t>NPHP1,INVS,NPHP3,NPHP4,IQCB1,CEP290,GLIS2,RPGRIP1L,NEK8,SDCCAG8,TMEM67,ANKS6,CEP83,CEP164,DCDC2,IFT172,TTC21B,WDR19,ZNF423,TRAF3IP1,AHI1,CC2D2A,MAPKBP1,SLC41A1,XPNPEP3</t>
  </si>
  <si>
    <t>AUR_AUR_v2</t>
  </si>
  <si>
    <t>MC2R,MRAP,AAAS,NNT,TXNRD2</t>
  </si>
  <si>
    <t>副腎皮質刺激ホルモン不応症</t>
    <phoneticPr fontId="1"/>
  </si>
  <si>
    <t>ネフロン癆</t>
    <phoneticPr fontId="1"/>
  </si>
  <si>
    <t>IMD_PKU_v4</t>
  </si>
  <si>
    <t>MMUT,PCCA,PCCB</t>
  </si>
  <si>
    <t>MCCC1,MCCC2</t>
  </si>
  <si>
    <t>MTP（LCHAD ）遺伝子検査</t>
  </si>
  <si>
    <t>IKBKG,NFKBIA,IKBKB,ORAI1</t>
  </si>
  <si>
    <t>メチルグルタコン酸尿症遺伝子検査</t>
  </si>
  <si>
    <t>AUH,TAFAZZIN</t>
  </si>
  <si>
    <t>NOO_NOO_v4</t>
  </si>
  <si>
    <t>PTPN11,SOS1,RAF1,RIT1,KRAS,NRAS,SHOC2,CBL,BRAF,SOS2,MRAS,RRAS, LZTR1,RRAS2</t>
  </si>
  <si>
    <t>HRAS,MAP2K1,MAP2K2,PPP1CB</t>
  </si>
  <si>
    <t>SERPINH1,SP7,TMEM38B,WNT1,CREB3L1,SPARC,TENT5A,MBTPS2,MESD,KDELR2,CCDC134</t>
  </si>
  <si>
    <t>福山型先天性筋ジストロフィー遺伝子検査</t>
  </si>
  <si>
    <t>縁取り空胞を伴う遠位型ミオパチー遺伝子検査</t>
  </si>
  <si>
    <t>ADSS1</t>
  </si>
  <si>
    <t>LRP6,SNX10,SOST,SLC4A2</t>
  </si>
  <si>
    <t>線毛機能不全症候群遺伝子検査</t>
  </si>
  <si>
    <t>脳内鉄沈着神経変性症遺伝子検査</t>
  </si>
  <si>
    <t>NBIA_NBIA_v2</t>
  </si>
  <si>
    <t>ATP13A2,C19orf12,CP,DCAF17,FA2H,FTL,PANK2,PLA2G6,WDR45,COASY</t>
  </si>
  <si>
    <t>遺伝性ジストニア遺伝子検査</t>
  </si>
  <si>
    <t>DYT_DYT_v1</t>
  </si>
  <si>
    <t>神経線維腫症遺伝子検査</t>
  </si>
  <si>
    <t>NF_NF_v3</t>
  </si>
  <si>
    <t>NF1,NF2,SPRED1,SMARCB1,LZTR1</t>
  </si>
  <si>
    <t>アレキサンダー病遺伝子検査</t>
  </si>
  <si>
    <t>ALXDRD_ALXDRD_v2</t>
  </si>
  <si>
    <t>GFAP</t>
  </si>
  <si>
    <t>非特異性多発性小腸潰瘍症遺伝子検査</t>
  </si>
  <si>
    <t>CEAS_CEAS_v2</t>
  </si>
  <si>
    <t>SLCO2A1</t>
  </si>
  <si>
    <t>TRPV4異常症遺伝子検査</t>
  </si>
  <si>
    <t>TRPV4_TRPV4_v2</t>
  </si>
  <si>
    <t>TRPV4</t>
  </si>
  <si>
    <t>フェニルケトン尿症</t>
    <phoneticPr fontId="1"/>
  </si>
  <si>
    <t>ホモシスチン尿症</t>
    <phoneticPr fontId="1"/>
  </si>
  <si>
    <t>シトルリン血症_1型_</t>
    <phoneticPr fontId="1"/>
  </si>
  <si>
    <t>アルギノコハク酸血症</t>
    <phoneticPr fontId="1"/>
  </si>
  <si>
    <t>イソ吉草酸血症</t>
    <phoneticPr fontId="1"/>
  </si>
  <si>
    <t>HMG血症</t>
    <phoneticPr fontId="1"/>
  </si>
  <si>
    <t>複合カルボキシラーゼ欠損症</t>
    <phoneticPr fontId="1"/>
  </si>
  <si>
    <t>グルタル酸血症1型</t>
    <phoneticPr fontId="1"/>
  </si>
  <si>
    <t>MCAD欠損症</t>
    <phoneticPr fontId="1"/>
  </si>
  <si>
    <t>CPT1欠損症</t>
    <phoneticPr fontId="1"/>
  </si>
  <si>
    <t>メープルシロップ尿症</t>
    <phoneticPr fontId="1"/>
  </si>
  <si>
    <t>メチルマロン酸血症</t>
    <phoneticPr fontId="1"/>
  </si>
  <si>
    <t>プロピオン酸血症</t>
    <phoneticPr fontId="1"/>
  </si>
  <si>
    <t>メチルクロトニルグリシン尿症</t>
    <phoneticPr fontId="1"/>
  </si>
  <si>
    <t>MTP_LCHAD_欠損症</t>
    <phoneticPr fontId="1"/>
  </si>
  <si>
    <t>先天性銅代謝異常症</t>
    <phoneticPr fontId="1"/>
  </si>
  <si>
    <t>原発性免疫不全症候群</t>
    <phoneticPr fontId="1"/>
  </si>
  <si>
    <t>高IgD症候群</t>
    <phoneticPr fontId="1"/>
  </si>
  <si>
    <t>化膿性無菌性関節炎･壊疽性膿皮症･アクネ症候群</t>
    <phoneticPr fontId="1"/>
  </si>
  <si>
    <t>クリオピリン関連周期熱症候群</t>
    <phoneticPr fontId="1"/>
  </si>
  <si>
    <t>遺伝性自己炎症疾患</t>
    <phoneticPr fontId="1"/>
  </si>
  <si>
    <t>デュシェンヌ型筋ジストロフィー_ベッカー型筋ジストロフィー</t>
    <phoneticPr fontId="1"/>
  </si>
  <si>
    <t>低ホスファターゼ症</t>
    <phoneticPr fontId="1"/>
  </si>
  <si>
    <t>ファイファー症候群</t>
    <phoneticPr fontId="1"/>
  </si>
  <si>
    <t>クルーゾン症候群</t>
    <phoneticPr fontId="1"/>
  </si>
  <si>
    <t>アントレー・ビクスラー症候群</t>
    <phoneticPr fontId="1"/>
  </si>
  <si>
    <t>アペール症候群</t>
    <phoneticPr fontId="1"/>
  </si>
  <si>
    <t>ロスムンド・トムソン症候群</t>
    <phoneticPr fontId="1"/>
  </si>
  <si>
    <t>ペリー症候群</t>
    <phoneticPr fontId="1"/>
  </si>
  <si>
    <t>PCDH19関連症候群</t>
    <phoneticPr fontId="1"/>
  </si>
  <si>
    <t>TNF受容体関連周期性症候群</t>
    <phoneticPr fontId="1"/>
  </si>
  <si>
    <t>家族性地中海熱</t>
    <phoneticPr fontId="1"/>
  </si>
  <si>
    <t>ソトス症候群</t>
    <phoneticPr fontId="1"/>
  </si>
  <si>
    <t>CACT欠損症</t>
    <phoneticPr fontId="1"/>
  </si>
  <si>
    <t>シトリン欠損症</t>
    <phoneticPr fontId="1"/>
  </si>
  <si>
    <t>非ケトーシス型高グリシン血症</t>
    <phoneticPr fontId="1"/>
  </si>
  <si>
    <t>β-ケトチオラーゼ欠損症</t>
    <phoneticPr fontId="1"/>
  </si>
  <si>
    <t>メチルグルタコン酸尿症</t>
    <phoneticPr fontId="1"/>
  </si>
  <si>
    <t>先天性副腎低形成症</t>
    <phoneticPr fontId="1"/>
  </si>
  <si>
    <t>ATR-X症候群</t>
    <phoneticPr fontId="1"/>
  </si>
  <si>
    <t>ハッチンソン・ギルフォード症候群</t>
    <phoneticPr fontId="1"/>
  </si>
  <si>
    <t>軟骨無形成症</t>
    <phoneticPr fontId="1"/>
  </si>
  <si>
    <t>ラフォラ病</t>
    <phoneticPr fontId="1"/>
  </si>
  <si>
    <t>セピアプテリン還元酵素欠損症</t>
    <phoneticPr fontId="1"/>
  </si>
  <si>
    <t>芳香族L-アミノ酸脱炭酸酵素欠損症</t>
    <phoneticPr fontId="1"/>
  </si>
  <si>
    <t>オスラー病</t>
    <phoneticPr fontId="1"/>
  </si>
  <si>
    <t>CFC症候群</t>
    <phoneticPr fontId="1"/>
  </si>
  <si>
    <t>コステロ症候群</t>
    <phoneticPr fontId="1"/>
  </si>
  <si>
    <t>チャージ症候群</t>
    <phoneticPr fontId="1"/>
  </si>
  <si>
    <t>リジン尿性蛋白不耐症</t>
    <phoneticPr fontId="1"/>
  </si>
  <si>
    <t>ブラウ症候群</t>
    <phoneticPr fontId="1"/>
  </si>
  <si>
    <t>鰓耳腎症候群</t>
    <phoneticPr fontId="1"/>
  </si>
  <si>
    <t>ヤング・シンプソン症候群</t>
    <phoneticPr fontId="1"/>
  </si>
  <si>
    <t>先天性腎性尿崩症</t>
    <phoneticPr fontId="1"/>
  </si>
  <si>
    <t>ビタミンD依存性くる病_骨軟化症</t>
    <phoneticPr fontId="1"/>
  </si>
  <si>
    <t>ネイルパテラ症候群_爪膝蓋症候群__LMX1B関連腎症</t>
    <phoneticPr fontId="1"/>
  </si>
  <si>
    <t>グルコーストランスポーター1欠損症</t>
    <phoneticPr fontId="1"/>
  </si>
  <si>
    <t>甲状腺ホルモン不応症</t>
    <phoneticPr fontId="1"/>
  </si>
  <si>
    <t>ウィーバー症候群</t>
    <phoneticPr fontId="1"/>
  </si>
  <si>
    <t>コフィン・ローリー症候群</t>
    <phoneticPr fontId="1"/>
  </si>
  <si>
    <t>モワット・ウィルソン症候群</t>
    <phoneticPr fontId="1"/>
  </si>
  <si>
    <t>肝型糖原病_糖原病Ⅰ型_Ⅲ型_Ⅵ型_Ⅸa型_Ⅸb型_Ⅸc型_Ⅳ型_</t>
    <phoneticPr fontId="1"/>
  </si>
  <si>
    <t>筋型糖原病_糖原病Ⅲ型_Ⅳ型_Ⅸd型_</t>
    <phoneticPr fontId="1"/>
  </si>
  <si>
    <t>先天性プロテインC欠乏症</t>
    <phoneticPr fontId="1"/>
  </si>
  <si>
    <t>先天性アンチトロンビン欠乏症</t>
    <phoneticPr fontId="1"/>
  </si>
  <si>
    <t>ドラベ症候群</t>
    <phoneticPr fontId="1"/>
  </si>
  <si>
    <t>コフィン・シリス症候群</t>
    <phoneticPr fontId="1"/>
  </si>
  <si>
    <t>歌舞伎症候群</t>
    <phoneticPr fontId="1"/>
  </si>
  <si>
    <t>肺胞蛋白症_自己免疫性又は先天性_</t>
    <phoneticPr fontId="1"/>
  </si>
  <si>
    <t>骨形成不全症</t>
    <phoneticPr fontId="1"/>
  </si>
  <si>
    <t>古典型エーラス・ダンロス症候群</t>
    <phoneticPr fontId="1"/>
  </si>
  <si>
    <t>非典型溶血性尿毒症症候群</t>
    <phoneticPr fontId="1"/>
  </si>
  <si>
    <t>アルポート症候群</t>
    <phoneticPr fontId="1"/>
  </si>
  <si>
    <t>ルビンシュタイン・テイビ症候群</t>
    <phoneticPr fontId="1"/>
  </si>
  <si>
    <t>OCTN-2異常症</t>
    <phoneticPr fontId="1"/>
  </si>
  <si>
    <t>副腎白質ジストロフィー</t>
    <phoneticPr fontId="1"/>
  </si>
  <si>
    <t>先天性プロテインS欠乏症</t>
    <phoneticPr fontId="1"/>
  </si>
  <si>
    <t>先天異常症候群_コルネリア・デランゲ症候群_</t>
    <phoneticPr fontId="1"/>
  </si>
  <si>
    <t>先天異常症候群_スミス・レムリ・オピッツ症候群_</t>
    <phoneticPr fontId="1"/>
  </si>
  <si>
    <t>アラジール症候群</t>
    <phoneticPr fontId="1"/>
  </si>
  <si>
    <t>アンジェルマン症候群</t>
    <phoneticPr fontId="1"/>
  </si>
  <si>
    <t>福山型先天性筋ジストロフィー</t>
    <phoneticPr fontId="1"/>
  </si>
  <si>
    <t>根性点状軟骨異形成症１型</t>
    <phoneticPr fontId="1"/>
  </si>
  <si>
    <t>結節性硬化症</t>
    <phoneticPr fontId="1"/>
  </si>
  <si>
    <t>縁取り空胞を伴う遠位型ミオパチー</t>
    <phoneticPr fontId="1"/>
  </si>
  <si>
    <t>ベスレムミオパチー</t>
    <phoneticPr fontId="1"/>
  </si>
  <si>
    <t>過剰自己貪食を伴うX連鎖性ミオパチー</t>
    <phoneticPr fontId="1"/>
  </si>
  <si>
    <t>先天性ミオパチー</t>
    <phoneticPr fontId="1"/>
  </si>
  <si>
    <t>遺伝性周期性四肢麻痺</t>
    <phoneticPr fontId="1"/>
  </si>
  <si>
    <t>非ジストロフィー性ミオトニー症候群</t>
    <phoneticPr fontId="1"/>
  </si>
  <si>
    <t>大理石骨病</t>
    <phoneticPr fontId="1"/>
  </si>
  <si>
    <t>タナトフォリック骨異形成症</t>
    <phoneticPr fontId="1"/>
  </si>
  <si>
    <t>カーニー複合</t>
    <phoneticPr fontId="1"/>
  </si>
  <si>
    <t>先天性グリコシルホスファチジルイノシトール欠損症</t>
    <phoneticPr fontId="1"/>
  </si>
  <si>
    <t>進行性家族性肝内胆汁うっ滞症</t>
    <phoneticPr fontId="1"/>
  </si>
  <si>
    <t>嚢胞性線維症</t>
    <phoneticPr fontId="1"/>
  </si>
  <si>
    <t>ペルオキシソーム形成異常症</t>
    <phoneticPr fontId="1"/>
  </si>
  <si>
    <t>ペルオキシソームβ酸化系酵素欠損症</t>
    <phoneticPr fontId="1"/>
  </si>
  <si>
    <t>プラスマローゲン合成酵素欠損症</t>
    <phoneticPr fontId="1"/>
  </si>
  <si>
    <t>レフサム病</t>
    <phoneticPr fontId="1"/>
  </si>
  <si>
    <t>アカタラセミア</t>
    <phoneticPr fontId="1"/>
  </si>
  <si>
    <t>先天性葉酸吸収不全症</t>
    <phoneticPr fontId="1"/>
  </si>
  <si>
    <t>家族性部分性脂肪萎縮症</t>
    <phoneticPr fontId="1"/>
  </si>
  <si>
    <t>アッシャー症候群_タイプ１_タイプ２_タイプ３_</t>
    <phoneticPr fontId="1"/>
  </si>
  <si>
    <t>シュワルツ・ヤンペル症候群</t>
    <phoneticPr fontId="1"/>
  </si>
  <si>
    <t>肥厚性皮膚骨膜症</t>
    <phoneticPr fontId="1"/>
  </si>
  <si>
    <t>脳クレアチン欠乏症候群</t>
    <phoneticPr fontId="1"/>
  </si>
  <si>
    <t>禿頭と変形性脊椎症を伴う常染色体劣性白質脳症</t>
    <phoneticPr fontId="1"/>
  </si>
  <si>
    <t>皮質下梗塞と白質脳症を伴う常染色体優性脳動脈症</t>
    <phoneticPr fontId="1"/>
  </si>
  <si>
    <t>急性間欠性ポルフィリン症</t>
    <phoneticPr fontId="1"/>
  </si>
  <si>
    <t>遺伝性コプロポルフィリン症</t>
    <phoneticPr fontId="1"/>
  </si>
  <si>
    <t>異型ポルフィリン症</t>
    <phoneticPr fontId="1"/>
  </si>
  <si>
    <t>赤芽球性プロトポルフィリン症</t>
    <phoneticPr fontId="1"/>
  </si>
  <si>
    <t>晩発性皮膚ポルフィリン症</t>
    <phoneticPr fontId="1"/>
  </si>
  <si>
    <t>肝性骨髄性ポルフィリン症</t>
    <phoneticPr fontId="1"/>
  </si>
  <si>
    <t>先天性骨髄性ポルフィリン症</t>
    <phoneticPr fontId="1"/>
  </si>
  <si>
    <t>Ｘ連鎖優性プロトポルフィリン症</t>
    <phoneticPr fontId="1"/>
  </si>
  <si>
    <t>神経軸索スフェロイド形成を伴う遺伝性びまん性白質脳症</t>
    <phoneticPr fontId="1"/>
  </si>
  <si>
    <t>那須・ハコラ病</t>
    <phoneticPr fontId="1"/>
  </si>
  <si>
    <t>カナバン病</t>
    <phoneticPr fontId="1"/>
  </si>
  <si>
    <t>家族性良性慢性天疱瘡</t>
    <phoneticPr fontId="1"/>
  </si>
  <si>
    <t>先天性無痛無汗症</t>
    <phoneticPr fontId="1"/>
  </si>
  <si>
    <t>先天性大脳白質形成不全症</t>
    <phoneticPr fontId="1"/>
  </si>
  <si>
    <t>脳内鉄沈着神経変性症</t>
    <phoneticPr fontId="1"/>
  </si>
  <si>
    <t>遺伝性ジストニア</t>
    <phoneticPr fontId="1"/>
  </si>
  <si>
    <t>神経線維腫症</t>
    <phoneticPr fontId="1"/>
  </si>
  <si>
    <t>アレキサンダー病</t>
    <phoneticPr fontId="1"/>
  </si>
  <si>
    <t>非特異性多発性小腸潰瘍症</t>
    <phoneticPr fontId="1"/>
  </si>
  <si>
    <t>TRPV4異常症</t>
    <phoneticPr fontId="1"/>
  </si>
  <si>
    <t>TOR1A,HPCA,TAF1,TUBB4A,GCH1,TH,THAP1,MR1,SLC2A1,PRRT2,SGCE,ATP1A3,PRKRA,ANO3,GNAL,KCTD17,COL6A3,KMT2B,MECR,VPS16</t>
    <phoneticPr fontId="1"/>
  </si>
  <si>
    <t>,IDUA,none,</t>
    <phoneticPr fontId="1"/>
  </si>
  <si>
    <t>報告書対象遺伝子:IDUA
報告書外解析対象遺伝子:ありません。</t>
    <phoneticPr fontId="1"/>
  </si>
  <si>
    <t>ムコ多糖症I型遺伝子検査</t>
    <phoneticPr fontId="1"/>
  </si>
  <si>
    <t>,IDS,none,</t>
    <phoneticPr fontId="1"/>
  </si>
  <si>
    <t>報告書対象遺伝子:IDS
報告書外解析対象遺伝子:ありません。</t>
    <phoneticPr fontId="1"/>
  </si>
  <si>
    <t>ムコ多糖症II型遺伝子検査</t>
    <phoneticPr fontId="1"/>
  </si>
  <si>
    <t>,SGSH,none,</t>
    <phoneticPr fontId="1"/>
  </si>
  <si>
    <t>報告書対象遺伝子:SGSH
報告書外解析対象遺伝子:ありません。</t>
    <phoneticPr fontId="1"/>
  </si>
  <si>
    <t>ムコ多糖症IIIA型遺伝子検査</t>
    <phoneticPr fontId="1"/>
  </si>
  <si>
    <t>,NAGLU,none,</t>
    <phoneticPr fontId="1"/>
  </si>
  <si>
    <t>報告書対象遺伝子:NAGLU
報告書外解析対象遺伝子:ありません。</t>
    <phoneticPr fontId="1"/>
  </si>
  <si>
    <t>ムコ多糖症IIIB型遺伝子検査</t>
    <phoneticPr fontId="1"/>
  </si>
  <si>
    <t>,HGSNAT,none,</t>
    <phoneticPr fontId="1"/>
  </si>
  <si>
    <t>報告書対象遺伝子:HGSNAT
報告書外解析対象遺伝子:ありません。</t>
    <phoneticPr fontId="1"/>
  </si>
  <si>
    <t>ムコ多糖症IIIC型遺伝子検査</t>
    <phoneticPr fontId="1"/>
  </si>
  <si>
    <t>,GNS,none,</t>
    <phoneticPr fontId="1"/>
  </si>
  <si>
    <t>報告書対象遺伝子:GNS
報告書外解析対象遺伝子:ありません。</t>
    <phoneticPr fontId="1"/>
  </si>
  <si>
    <t>ムコ多糖症IIID型遺伝子検査</t>
    <phoneticPr fontId="1"/>
  </si>
  <si>
    <t>,GALNS,none,</t>
    <phoneticPr fontId="1"/>
  </si>
  <si>
    <t>報告書対象遺伝子:GALNS
報告書外解析対象遺伝子:ありません。</t>
    <phoneticPr fontId="1"/>
  </si>
  <si>
    <t>ムコ多糖症IVA型遺伝子検査</t>
    <phoneticPr fontId="1"/>
  </si>
  <si>
    <t>,ARSB,none,</t>
    <phoneticPr fontId="1"/>
  </si>
  <si>
    <t>報告書対象遺伝子:ARSB
報告書外解析対象遺伝子:ありません。</t>
    <phoneticPr fontId="1"/>
  </si>
  <si>
    <t>ムコ多糖症VI型遺伝子検査</t>
    <phoneticPr fontId="1"/>
  </si>
  <si>
    <t>,GUSB,none,</t>
    <phoneticPr fontId="1"/>
  </si>
  <si>
    <t>報告書対象遺伝子:GUSB
報告書外解析対象遺伝子:ありません。</t>
    <phoneticPr fontId="1"/>
  </si>
  <si>
    <t>ムコ多糖症VII型遺伝子検査</t>
    <phoneticPr fontId="1"/>
  </si>
  <si>
    <t>,HYAL1,none,</t>
    <phoneticPr fontId="1"/>
  </si>
  <si>
    <t>報告書対象遺伝子:HYAL1
報告書外解析対象遺伝子:ありません。</t>
    <phoneticPr fontId="1"/>
  </si>
  <si>
    <t>ムコ多糖症IX型遺伝子検査</t>
    <phoneticPr fontId="1"/>
  </si>
  <si>
    <t>,GNPTAB,GNPTG,none,</t>
    <phoneticPr fontId="1"/>
  </si>
  <si>
    <t>報告書対象遺伝子:GNPTAB,GNPTG
報告書外解析対象遺伝子:ありません。</t>
    <phoneticPr fontId="1"/>
  </si>
  <si>
    <t>ムコリピドーシス遺伝子検査</t>
    <phoneticPr fontId="1"/>
  </si>
  <si>
    <t>,GLA,none,</t>
    <phoneticPr fontId="1"/>
  </si>
  <si>
    <t>報告書対象遺伝子:GLA
報告書外解析対象遺伝子:ありません。</t>
    <phoneticPr fontId="1"/>
  </si>
  <si>
    <t>ファブリー病遺伝子検査</t>
    <phoneticPr fontId="1"/>
  </si>
  <si>
    <t>,GAA,none,</t>
    <phoneticPr fontId="1"/>
  </si>
  <si>
    <t>報告書対象遺伝子:GAA
報告書外解析対象遺伝子:ありません。</t>
    <phoneticPr fontId="1"/>
  </si>
  <si>
    <t>ポンペ病遺伝子検査</t>
    <phoneticPr fontId="1"/>
  </si>
  <si>
    <t>,SUMF1,none,</t>
    <phoneticPr fontId="1"/>
  </si>
  <si>
    <t>報告書対象遺伝子:SUMF1
報告書外解析対象遺伝子:ありません。</t>
    <phoneticPr fontId="1"/>
  </si>
  <si>
    <t>マルチプルスルファターゼ欠損症遺伝子検査</t>
    <phoneticPr fontId="1"/>
  </si>
  <si>
    <t>,GBA,none,</t>
    <phoneticPr fontId="1"/>
  </si>
  <si>
    <t>報告書対象遺伝子:GBA
報告書外解析対象遺伝子:ありません。
※相同領域があるため、long PCRを行っています。</t>
    <phoneticPr fontId="1"/>
  </si>
  <si>
    <t>ゴーシェ病遺伝子検査</t>
    <phoneticPr fontId="1"/>
  </si>
  <si>
    <t>,CTSA,none,</t>
    <phoneticPr fontId="1"/>
  </si>
  <si>
    <t>報告書対象遺伝子:CTSA
報告書外解析対象遺伝子:ありません。</t>
    <phoneticPr fontId="1"/>
  </si>
  <si>
    <t>ガラクトシアリドーシス遺伝子検査</t>
    <phoneticPr fontId="1"/>
  </si>
  <si>
    <t>,NEU1,none,</t>
    <phoneticPr fontId="1"/>
  </si>
  <si>
    <t>報告書対象遺伝子:NEU1
報告書外解析対象遺伝子:ありません。</t>
    <phoneticPr fontId="1"/>
  </si>
  <si>
    <t>シアリドーシス遺伝子検査</t>
    <phoneticPr fontId="1"/>
  </si>
  <si>
    <t>,CTSD,none,</t>
    <phoneticPr fontId="1"/>
  </si>
  <si>
    <t>報告書対象遺伝子:CTSD
報告書外解析対象遺伝子:ありません。</t>
    <phoneticPr fontId="1"/>
  </si>
  <si>
    <t>セロイドリポフスチノーシス遺伝子検査</t>
    <phoneticPr fontId="1"/>
  </si>
  <si>
    <t>ニーマンピック病遺伝子検査</t>
    <phoneticPr fontId="1"/>
  </si>
  <si>
    <t>,GLB1,none,</t>
    <phoneticPr fontId="1"/>
  </si>
  <si>
    <t>報告書対象遺伝子:GLB1
報告書外解析対象遺伝子:ありません。</t>
    <phoneticPr fontId="1"/>
  </si>
  <si>
    <t>GM1ガングリオシドーシス遺伝子検査</t>
    <phoneticPr fontId="1"/>
  </si>
  <si>
    <t>,HEXA,HEXB,none,</t>
    <phoneticPr fontId="1"/>
  </si>
  <si>
    <t>報告書対象遺伝子:HEXA,HEXB
報告書外解析対象遺伝子:ありません。</t>
    <phoneticPr fontId="1"/>
  </si>
  <si>
    <t>GM2ガングリオシドーシス遺伝子検査</t>
    <phoneticPr fontId="1"/>
  </si>
  <si>
    <t>,GALC,none,</t>
    <phoneticPr fontId="1"/>
  </si>
  <si>
    <t>報告書対象遺伝子:GALC
報告書外解析対象遺伝子:ありません。</t>
    <phoneticPr fontId="1"/>
  </si>
  <si>
    <t>クラッベ病遺伝子検査</t>
    <phoneticPr fontId="1"/>
  </si>
  <si>
    <t>,ARSA,none,</t>
    <phoneticPr fontId="1"/>
  </si>
  <si>
    <t>報告書対象遺伝子:ARSA
報告書外解析対象遺伝子:ありません。</t>
    <phoneticPr fontId="1"/>
  </si>
  <si>
    <t>異染性脳白質ジストロフィー遺伝子検査</t>
    <phoneticPr fontId="1"/>
  </si>
  <si>
    <t>,ASAH1,none,</t>
    <phoneticPr fontId="1"/>
  </si>
  <si>
    <t>報告書対象遺伝子:ASAH1
報告書外解析対象遺伝子:ありません。</t>
    <phoneticPr fontId="1"/>
  </si>
  <si>
    <t>ファーバ病遺伝子検査</t>
    <phoneticPr fontId="1"/>
  </si>
  <si>
    <t>,MAN2B1,MANBA,none,</t>
    <phoneticPr fontId="1"/>
  </si>
  <si>
    <t>報告書対象遺伝子:MAN2B1,MANBA
報告書外解析対象遺伝子:ありません。</t>
    <phoneticPr fontId="1"/>
  </si>
  <si>
    <t>マンノシドーシス遺伝子検査</t>
    <phoneticPr fontId="1"/>
  </si>
  <si>
    <t>,FUCA1,none,</t>
    <phoneticPr fontId="1"/>
  </si>
  <si>
    <t>報告書対象遺伝子:FUCA1
報告書外解析対象遺伝子:ありません。</t>
    <phoneticPr fontId="1"/>
  </si>
  <si>
    <t>フコシドーシス遺伝子検査</t>
    <phoneticPr fontId="1"/>
  </si>
  <si>
    <t>,AGA,none,</t>
    <phoneticPr fontId="1"/>
  </si>
  <si>
    <t>報告書対象遺伝子:AGA
報告書外解析対象遺伝子:ありません。</t>
    <phoneticPr fontId="1"/>
  </si>
  <si>
    <t>アスパルチルグルコサミン尿症遺伝子検査</t>
    <phoneticPr fontId="1"/>
  </si>
  <si>
    <t>,NAGA,none,</t>
    <phoneticPr fontId="1"/>
  </si>
  <si>
    <t>報告書対象遺伝子:NAGA
報告書外解析対象遺伝子:ありません。</t>
    <phoneticPr fontId="1"/>
  </si>
  <si>
    <t>シンドラー/神崎病遺伝子検査</t>
    <phoneticPr fontId="1"/>
  </si>
  <si>
    <t>,LIPA,none,</t>
    <phoneticPr fontId="1"/>
  </si>
  <si>
    <t>報告書対象遺伝子:LIPA
報告書外解析対象遺伝子:ありません。</t>
    <phoneticPr fontId="1"/>
  </si>
  <si>
    <t>酸性リパーゼ欠損症遺伝子検査</t>
    <phoneticPr fontId="1"/>
  </si>
  <si>
    <t>,LAMP2,none,</t>
    <phoneticPr fontId="1"/>
  </si>
  <si>
    <t>報告書対象遺伝子:LAMP2
報告書外解析対象遺伝子:ありません。</t>
    <phoneticPr fontId="1"/>
  </si>
  <si>
    <t>ダノン病遺伝子検査</t>
    <phoneticPr fontId="1"/>
  </si>
  <si>
    <t>,SLC17A5,none,</t>
    <phoneticPr fontId="1"/>
  </si>
  <si>
    <t>報告書対象遺伝子:SLC17A5
報告書外解析対象遺伝子:ありません。</t>
    <phoneticPr fontId="1"/>
  </si>
  <si>
    <t>遊離シアル酸蓄積症遺伝子検査</t>
    <phoneticPr fontId="1"/>
  </si>
  <si>
    <t>,CTNS,none,</t>
    <phoneticPr fontId="1"/>
  </si>
  <si>
    <t>報告書対象遺伝子:CTNS
報告書外解析対象遺伝子:ありません。</t>
    <phoneticPr fontId="1"/>
  </si>
  <si>
    <t>シスチン症遺伝子検査</t>
    <phoneticPr fontId="1"/>
  </si>
  <si>
    <t>,PPT1,TPP1,CLN3,CLN6,DNAJC5,CLN5,MFSD8,CLN8,CTSD,GRN,ATP13A2,CTSF,KCTD7,none,</t>
    <phoneticPr fontId="1"/>
  </si>
  <si>
    <t>報告書対象遺伝子:PPT1,TPP1,CLN3,CLN6,DNAJC5,CLN5,MFSD8,CLN8,CTSD,GRN,ATP13A2,CTSF,KCTD7
報告書外解析対象遺伝子:ありません。</t>
    <phoneticPr fontId="1"/>
  </si>
  <si>
    <t>神経セロイドリポフスチン症遺伝子検査</t>
    <phoneticPr fontId="1"/>
  </si>
  <si>
    <t>,PAH,GCH1,PCBD1,PTS,QDPR,SPR,DNAJC12,</t>
    <phoneticPr fontId="1"/>
  </si>
  <si>
    <t>報告書対象遺伝子:PAH
報告書外解析対象遺伝子:GCH1,PCBD1,PTS,QDPR,SPR,DNAJC12</t>
    <phoneticPr fontId="1"/>
  </si>
  <si>
    <t xml:space="preserve">フェニルケトン尿症遺伝子検査 </t>
    <phoneticPr fontId="1"/>
  </si>
  <si>
    <t>,CBS,MAT1A,MTRR,MTR,MMACHC,MMADHC,LMBRD1,MTHFR,</t>
    <phoneticPr fontId="1"/>
  </si>
  <si>
    <t>報告書対象遺伝子:CBS,MAT1A
報告書外解析対象遺伝子:MTRR,MTR,MMACHC,MMADHC,LMBRD1,MTHFR</t>
    <phoneticPr fontId="1"/>
  </si>
  <si>
    <t>ホモシスチン尿症遺伝子検査</t>
    <phoneticPr fontId="1"/>
  </si>
  <si>
    <t>,ASS1,SLC25A13,ASL,</t>
    <phoneticPr fontId="1"/>
  </si>
  <si>
    <t>報告書対象遺伝子:ASS1
報告書外解析対象遺伝子:SLC25A13,ASL
※いわゆるSLC25A13のIVS16ins3kbについては、全長解析は行いませんが、存在の有無は検査対象内です。</t>
    <phoneticPr fontId="1"/>
  </si>
  <si>
    <t xml:space="preserve">シトルリン血症（1型）遺伝子検査 </t>
    <phoneticPr fontId="1"/>
  </si>
  <si>
    <t>,ASL,none,</t>
    <phoneticPr fontId="1"/>
  </si>
  <si>
    <t>報告書対象遺伝子:ASL
報告書外解析対象遺伝子:ありません。</t>
    <phoneticPr fontId="1"/>
  </si>
  <si>
    <t>アルギノコハク酸血症遺伝子検査</t>
    <phoneticPr fontId="1"/>
  </si>
  <si>
    <t>,IVD,none,</t>
    <phoneticPr fontId="1"/>
  </si>
  <si>
    <t>報告書対象遺伝子:IVD
報告書外解析対象遺伝子:ありません。</t>
    <phoneticPr fontId="1"/>
  </si>
  <si>
    <t>イソ吉草酸血症遺伝子検査</t>
    <phoneticPr fontId="1"/>
  </si>
  <si>
    <t>,HMGCL,none,</t>
    <phoneticPr fontId="1"/>
  </si>
  <si>
    <t>報告書対象遺伝子:HMGCL
報告書外解析対象遺伝子:ありません。</t>
    <phoneticPr fontId="1"/>
  </si>
  <si>
    <t>HMG血症遺伝子検査</t>
    <phoneticPr fontId="1"/>
  </si>
  <si>
    <t>,HLCS,BTD,none,</t>
    <phoneticPr fontId="1"/>
  </si>
  <si>
    <t>報告書対象遺伝子:HLCS,BTD
報告書外解析対象遺伝子:ありません。</t>
    <phoneticPr fontId="1"/>
  </si>
  <si>
    <t>複合カルボキシラーゼ欠損症遺伝子検査</t>
    <phoneticPr fontId="1"/>
  </si>
  <si>
    <t>,GCDH,none,</t>
    <phoneticPr fontId="1"/>
  </si>
  <si>
    <t>報告書対象遺伝子:GCDH
報告書外解析対象遺伝子:ありません。</t>
    <phoneticPr fontId="1"/>
  </si>
  <si>
    <t>グルタル酸血症1型遺伝子検査</t>
    <phoneticPr fontId="1"/>
  </si>
  <si>
    <t>,ACADM,none,</t>
    <phoneticPr fontId="1"/>
  </si>
  <si>
    <t>報告書対象遺伝子:ACADM
報告書外解析対象遺伝子:ありません。</t>
    <phoneticPr fontId="1"/>
  </si>
  <si>
    <t>MCAD遺伝子検査</t>
    <phoneticPr fontId="1"/>
  </si>
  <si>
    <t>,ACADVL,CPT2,CPT1A,SLC25A20,SLC22A5,ETFA,ETFB,ETFDH,FLAD1,SLC25A32,SLC52A1,SLC52A2,SLC52A3,</t>
    <phoneticPr fontId="1"/>
  </si>
  <si>
    <t>報告書対象遺伝子:ACADVL
報告書外解析対象遺伝子:CPT2,CPT1A,SLC25A20,SLC22A5,ETFA,ETFB,ETFDH,FLAD1,SLC25A32,SLC52A1,SLC52A2,SLC52A3</t>
    <phoneticPr fontId="1"/>
  </si>
  <si>
    <t>VLCAD遺伝子検査</t>
    <phoneticPr fontId="1"/>
  </si>
  <si>
    <t>,CPT1A,CPT2,SLC25A20,SLC22A5,</t>
    <phoneticPr fontId="1"/>
  </si>
  <si>
    <t>報告書対象遺伝子:CPT1A
報告書外解析対象遺伝子:CPT2,SLC25A20,SLC22A5</t>
    <phoneticPr fontId="1"/>
  </si>
  <si>
    <t>CPT1欠損症遺伝子検査</t>
    <phoneticPr fontId="1"/>
  </si>
  <si>
    <t>,BCKDHA,BCKDHB,DBT,DLD,none,</t>
    <phoneticPr fontId="1"/>
  </si>
  <si>
    <t>報告書対象遺伝子:BCKDHA,BCKDHB,DBT,DLD
報告書外解析対象遺伝子:ありません。</t>
    <phoneticPr fontId="1"/>
  </si>
  <si>
    <t>メープルシロップ尿症遺伝子検査</t>
    <phoneticPr fontId="1"/>
  </si>
  <si>
    <t>,MMUT,PCCA,PCCB,ABCD4,HCFC1,LMBRD1,MMAA,MMAB,MMACHC,MMADHC,</t>
    <phoneticPr fontId="1"/>
  </si>
  <si>
    <t>報告書対象遺伝子:MMUT,PCCA,PCCB
報告書外解析対象遺伝子:ABCD4,HCFC1,LMBRD1,MMAA,MMAB,MMACHC,MMADHC</t>
    <phoneticPr fontId="1"/>
  </si>
  <si>
    <t xml:space="preserve">メチルマロン酸血症遺伝子検査 </t>
    <phoneticPr fontId="1"/>
  </si>
  <si>
    <t>,MMUT,PCCA,PCCB,none,</t>
    <phoneticPr fontId="1"/>
  </si>
  <si>
    <t>報告書対象遺伝子:MMUT,PCCA,PCCB
報告書外解析対象遺伝子:ありません。</t>
    <phoneticPr fontId="1"/>
  </si>
  <si>
    <t>プロピオン酸血症遺伝子検査</t>
    <phoneticPr fontId="1"/>
  </si>
  <si>
    <t>,MCCC1,MCCC2,none,</t>
    <phoneticPr fontId="1"/>
  </si>
  <si>
    <t>報告書対象遺伝子:MCCC1,MCCC2
報告書外解析対象遺伝子:ありません。</t>
    <phoneticPr fontId="1"/>
  </si>
  <si>
    <t>メチルクロトニルグリシン尿症遺伝子検査</t>
    <phoneticPr fontId="1"/>
  </si>
  <si>
    <t>,HADHA,HADHB,ACADVL,none,</t>
    <phoneticPr fontId="1"/>
  </si>
  <si>
    <t>報告書対象遺伝子:HADHA,HADHB,ACADVL
報告書外解析対象遺伝子:ありません。</t>
    <phoneticPr fontId="1"/>
  </si>
  <si>
    <t>MTP（LCHAD ）遺伝子検査</t>
    <phoneticPr fontId="1"/>
  </si>
  <si>
    <t>,OTC,NAGS,CPS1,SLC25A15,ARG1,ASS1,ASL,SLC25A13,</t>
    <phoneticPr fontId="1"/>
  </si>
  <si>
    <t>報告書対象遺伝子:OTC,NAGS,CPS1,SLC25A15,ARG1,ASS1,ASL
報告書外解析対象遺伝子:SLC25A13
※いわゆるSLC25A13のIVS16ins3kbについては、全長解析は行いませんが、存在の有無は検査対象内です。</t>
    <phoneticPr fontId="1"/>
  </si>
  <si>
    <t>尿素サイクル異常症遺伝子検査</t>
    <phoneticPr fontId="1"/>
  </si>
  <si>
    <t>,OTC,none,</t>
    <phoneticPr fontId="1"/>
  </si>
  <si>
    <t>報告書対象遺伝子:OTC
報告書外解析対象遺伝子:ありません。</t>
    <phoneticPr fontId="1"/>
  </si>
  <si>
    <t>尿素サイクル異常症遺伝子検査（OTC欠損症）</t>
    <phoneticPr fontId="1"/>
  </si>
  <si>
    <t>,CPS1,none,</t>
    <phoneticPr fontId="1"/>
  </si>
  <si>
    <t>報告書対象遺伝子:CPS1
報告書外解析対象遺伝子:ありません。</t>
    <phoneticPr fontId="1"/>
  </si>
  <si>
    <t>尿素サイクル異常症遺伝子検査（CPS1欠損症）</t>
    <phoneticPr fontId="1"/>
  </si>
  <si>
    <t>,ATP7B,none,</t>
    <phoneticPr fontId="1"/>
  </si>
  <si>
    <t>報告書対象遺伝子:ATP7B
報告書外解析対象遺伝子:ありません。</t>
    <phoneticPr fontId="1"/>
  </si>
  <si>
    <t>Wilson病遺伝子検査</t>
    <phoneticPr fontId="1"/>
  </si>
  <si>
    <t>,ATP7A,none,</t>
    <phoneticPr fontId="1"/>
  </si>
  <si>
    <t>報告書対象遺伝子:ATP7A
報告書外解析対象遺伝子:ありません。</t>
    <phoneticPr fontId="1"/>
  </si>
  <si>
    <t>Menkes病遺伝子検査</t>
    <phoneticPr fontId="1"/>
  </si>
  <si>
    <t>,ATP7A,ATP7B,none,</t>
    <phoneticPr fontId="1"/>
  </si>
  <si>
    <t>報告書対象遺伝子:ATP7A,ATP7B
報告書外解析対象遺伝子:ありません。</t>
    <phoneticPr fontId="1"/>
  </si>
  <si>
    <t>先天性銅代謝異常症遺伝子検査</t>
    <phoneticPr fontId="1"/>
  </si>
  <si>
    <t>,IKBKG,NFKBIA,IKBKB,ORAI1,none,</t>
    <phoneticPr fontId="1"/>
  </si>
  <si>
    <t>報告書対象遺伝子:IKBKG,NFKBIA,IKBKB,ORAI1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</si>
  <si>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外胚葉形成不全症遺伝子検査</t>
    <phoneticPr fontId="1"/>
  </si>
  <si>
    <t>家族性血球貪食性リンパ組織球症遺伝子検査</t>
    <phoneticPr fontId="1"/>
  </si>
  <si>
    <t>自己免疫性リンパ増殖症候群遺伝子検査</t>
    <phoneticPr fontId="1"/>
  </si>
  <si>
    <t>炎症性腸疾患遺伝子検査</t>
    <phoneticPr fontId="1"/>
  </si>
  <si>
    <t>慢性肉芽腫症遺伝子検査</t>
    <phoneticPr fontId="1"/>
  </si>
  <si>
    <t>TLR異常症遺伝子検査</t>
    <phoneticPr fontId="1"/>
  </si>
  <si>
    <t>重症複合免疫不全症(panel1)</t>
    <phoneticPr fontId="1"/>
  </si>
  <si>
    <t>重症複合免疫不全症(panel2)</t>
    <phoneticPr fontId="1"/>
  </si>
  <si>
    <t>,TAP1,TAP2,B2M,CIITA,RFXANK,RFX5,RFXAP,none,</t>
    <phoneticPr fontId="1"/>
  </si>
  <si>
    <t>報告書対象遺伝子:TAP1,TAP2,B2M,CIITA,RFXANK,RFX5,RFXAP
報告書外解析対象遺伝子:ありません。</t>
    <phoneticPr fontId="1"/>
  </si>
  <si>
    <t>MHC欠損症</t>
    <phoneticPr fontId="1"/>
  </si>
  <si>
    <t>,TNFSF12,TNFSF13,TNFRSF13B,TNFRSF13C,CD19,CR2,PLCG2,IKZF1,IKZF3,NFKB1,NFKB2,SEC61A1,IRF2BP2,ATP6AP1,ARHGEF1,SH3KBP1,DNMT3B,ZBTB24,CDCA7,HELLS,none,</t>
    <phoneticPr fontId="1"/>
  </si>
  <si>
    <t>報告書対象遺伝子:TNFSF12,TNFSF13,TNFRSF13B,TNFRSF13C,CD19,CR2,PLCG2,IKZF1,IKZF3,NFKB1,NFKB2,SEC61A1,IRF2BP2,ATP6AP1,ARHGEF1,SH3KBP1,DNMT3B,ZBTB24,CDCA7,HELLS
報告書外解析対象遺伝子:ありません。</t>
    <phoneticPr fontId="1"/>
  </si>
  <si>
    <t>分類不能型免疫不全症遺伝子検査(panel1)</t>
    <phoneticPr fontId="1"/>
  </si>
  <si>
    <t>分類不能型免疫不全症遺伝子検査(panel2)</t>
    <phoneticPr fontId="1"/>
  </si>
  <si>
    <t>好中球減少症遺伝子検査(panel1)</t>
    <phoneticPr fontId="1"/>
  </si>
  <si>
    <t>好中球減少症遺伝子検査(panel2)</t>
    <phoneticPr fontId="1"/>
  </si>
  <si>
    <t>高IgE症候群遺伝子検査</t>
    <phoneticPr fontId="1"/>
  </si>
  <si>
    <t>慢性皮膚粘膜カンジダ症遺伝子検査</t>
    <phoneticPr fontId="1"/>
  </si>
  <si>
    <t>B細胞欠損症遺伝子検査</t>
    <phoneticPr fontId="1"/>
  </si>
  <si>
    <t>補体欠損症遺伝子検査(panel1)</t>
    <phoneticPr fontId="1"/>
  </si>
  <si>
    <t>,SERPING1,F12,ANGPT1,PLG,CD55,CD59,none,</t>
    <phoneticPr fontId="1"/>
  </si>
  <si>
    <t>報告書対象遺伝子:SERPING1,F12,ANGPT1,PLG,CD55,CD59
報告書外解析対象遺伝子:ありません。</t>
    <phoneticPr fontId="1"/>
  </si>
  <si>
    <t>補体欠損症遺伝子検査(panel2)（遺伝性血管性浮腫含む）</t>
    <phoneticPr fontId="1"/>
  </si>
  <si>
    <t>先天性免疫不全症候群（ウイルス易感染性）遺伝子検査</t>
    <phoneticPr fontId="1"/>
  </si>
  <si>
    <t>メンデル遺伝型マイコバクテリア易感染症遺伝子検査</t>
    <phoneticPr fontId="1"/>
  </si>
  <si>
    <t>,CD40LG,AICDA,CD40,UNG,INO80,PIK3CD,PIK3R1,PTEN,IKBKG,none,</t>
    <phoneticPr fontId="1"/>
  </si>
  <si>
    <t>報告書対象遺伝子:CD40LG,AICDA,CD40,UNG,INO80,PIK3CD,PIK3R1,PTEN,IKBKG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</si>
  <si>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高IgM症候群遺伝子検査</t>
    <phoneticPr fontId="1"/>
  </si>
  <si>
    <t>IPEX症候群遺伝子検査</t>
    <phoneticPr fontId="1"/>
  </si>
  <si>
    <t>,WAS,ARPC1B,CDC42,WIPF1,none,</t>
    <phoneticPr fontId="1"/>
  </si>
  <si>
    <t>報告書対象遺伝子:WAS,ARPC1B,CDC42,WIPF1
報告書外解析対象遺伝子:ありません。</t>
    <phoneticPr fontId="1"/>
  </si>
  <si>
    <t>ウィスコットアルドリッチ症候群遺伝子検査</t>
    <phoneticPr fontId="1"/>
  </si>
  <si>
    <t>先天性角化異常症遺伝子検査</t>
    <phoneticPr fontId="1"/>
  </si>
  <si>
    <t>EBウイルス関連リンパ増殖性疾患遺伝子検査</t>
    <phoneticPr fontId="1"/>
  </si>
  <si>
    <t>,GATA2,CSF2RA,CSF2RB,IRF7,IRF8,none,</t>
    <phoneticPr fontId="1"/>
  </si>
  <si>
    <t>報告書対象遺伝子:GATA2,CSF2RA,CSF2RB,IRF7,IRF8
報告書外解析対象遺伝子:ありません。</t>
    <phoneticPr fontId="1"/>
  </si>
  <si>
    <t>家族性樹状細胞欠損症遺伝子検査</t>
    <phoneticPr fontId="1"/>
  </si>
  <si>
    <t>,SMARCAL1,RNU4ATAC,EXTL3,none,</t>
    <phoneticPr fontId="1"/>
  </si>
  <si>
    <t>報告書対象遺伝子:SMARCAL1,RNU4ATAC,EXTL3
報告書外解析対象遺伝子:ありません。</t>
    <phoneticPr fontId="1"/>
  </si>
  <si>
    <t>骨形成不全を伴う免疫不全症</t>
    <phoneticPr fontId="1"/>
  </si>
  <si>
    <t>,ATM,MRE11,NBN,RAD50,LIG4,NHEJ1,DCLRE1C,PRKDC,DNMT3B,ZBTB24,CDCA7,HELLS,RNF168,MCM4,BLM,none,</t>
    <phoneticPr fontId="1"/>
  </si>
  <si>
    <t>報告書対象遺伝子:ATM,MRE11,NBN,RAD50,LIG4,NHEJ1,DCLRE1C,PRKDC,DNMT3B,ZBTB24,CDCA7,HELLS,RNF168,MCM4,BLM
報告書外解析対象遺伝子:ありません。</t>
    <phoneticPr fontId="1"/>
  </si>
  <si>
    <t>DNA修復異常症遺伝子検査</t>
    <phoneticPr fontId="1"/>
  </si>
  <si>
    <t>白血球粘着不全症遺伝子検査</t>
    <phoneticPr fontId="1"/>
  </si>
  <si>
    <t>,SBDS,none,</t>
    <phoneticPr fontId="1"/>
  </si>
  <si>
    <t>報告書対象遺伝子:SBDS
報告書外解析対象遺伝子:ありません。
※相同領域があるため、long PCRを行っています。</t>
    <phoneticPr fontId="1"/>
  </si>
  <si>
    <t>シュワッハマン・ダイヤモンド症候群遺伝子検査</t>
    <phoneticPr fontId="1"/>
  </si>
  <si>
    <t>高IgD症候群遺伝子検査</t>
    <phoneticPr fontId="1"/>
  </si>
  <si>
    <t>化膿性無菌性関節炎･壊疽性膿皮症･アクネ症候群遺伝子検査</t>
    <phoneticPr fontId="1"/>
  </si>
  <si>
    <t>,NLRP3,NLRC4,PLCG2,NLRP12,</t>
    <phoneticPr fontId="1"/>
  </si>
  <si>
    <t>報告書対象遺伝子:NLRP3
報告書外解析対象遺伝子:NLRC4,PLCG2,NLRP12</t>
    <phoneticPr fontId="1"/>
  </si>
  <si>
    <t>クリオピリン関連周期熱症候群遺伝子検査</t>
    <phoneticPr fontId="1"/>
  </si>
  <si>
    <t>,FBN1,TGFBR1,TGFBR2,ACTA2,COL3A1,EFEMP2,FBN2,FLNA,MYH11,MYLK,SLC2A10,SMAD3,TGFB2,TGFB3,SMAD2,COL1A1,PRKG1,PMEPA1,</t>
    <phoneticPr fontId="1"/>
  </si>
  <si>
    <t>報告書対象遺伝子:FBN1,TGFBR1,TGFBR2
報告書外解析対象遺伝子:ACTA2,COL3A1,EFEMP2,FBN2,FLNA,MYH11,MYLK,SLC2A10,SMAD3,TGFB2,TGFB3,SMAD2,COL1A1,PRKG1,PMEPA1</t>
    <phoneticPr fontId="1"/>
  </si>
  <si>
    <t>マルファン症候群遺伝子検査</t>
    <phoneticPr fontId="1"/>
  </si>
  <si>
    <t>,TGFBR1,TGFBR2,SMAD3,TGFB2,TGFB3,SMAD2,ACTA2,COL3A1,EFEMP2,FBN1,FBN2,FLNA,MYH11,MYLK,SLC2A10,COL1A1,PRKG1,PMEPA1,</t>
    <phoneticPr fontId="1"/>
  </si>
  <si>
    <t>報告書対象遺伝子:TGFBR1,TGFBR2,SMAD3,TGFB2,TGFB3,SMAD2
報告書外解析対象遺伝子:ACTA2,COL3A1,EFEMP2,FBN1,FBN2,FLNA,MYH11,MYLK,SLC2A10,COL1A1,PRKG1,PMEPA1</t>
    <phoneticPr fontId="1"/>
  </si>
  <si>
    <t>ロイスディーツ症候群遺伝子検査</t>
    <phoneticPr fontId="1"/>
  </si>
  <si>
    <t>,COL3A1,ACTA2,EFEMP2,FBN1,FBN2,FLNA,MYH11,MYLK,SLC2A10,SMAD3,TGFB2,TGFB3,TGFBR1,TGFBR2,SMAD2,COL1A1,PRKG1,PMEPA1,</t>
    <phoneticPr fontId="1"/>
  </si>
  <si>
    <t>報告書対象遺伝子:COL3A1
報告書外解析対象遺伝子:ACTA2,EFEMP2,FBN1,FBN2,FLNA,MYH11,MYLK,SLC2A10,SMAD3,TGFB2,TGFB3,TGFBR1,TGFBR2,SMAD2,COL1A1,PRKG1,PMEPA1</t>
    <phoneticPr fontId="1"/>
  </si>
  <si>
    <t>血管型エーラス・ダンロス症候群遺伝子検査</t>
    <phoneticPr fontId="1"/>
  </si>
  <si>
    <t>,ACTA2,MYH11,MYLK,TGFBR1,TGFBR2,SLC2A10,COL3A1,EFEMP2,FBN1,FBN2,FLNA,SMAD3,TGFB2,TGFB3,SMAD2,COL1A1,PRKG1,PMEPA1,</t>
    <phoneticPr fontId="1"/>
  </si>
  <si>
    <t>報告書対象遺伝子:ACTA2,MYH11,MYLK,TGFBR1,TGFBR2
報告書外解析対象遺伝子:SLC2A10,COL3A1,EFEMP2,FBN1,FBN2,FLNA,SMAD3,TGFB2,TGFB3,SMAD2,COL1A1,PRKG1,PMEPA1</t>
    <phoneticPr fontId="1"/>
  </si>
  <si>
    <t>家族性大動脈瘤・解離遺伝子検査</t>
    <phoneticPr fontId="1"/>
  </si>
  <si>
    <t>遺伝性自己炎症疾患遺伝子検査(panel1)</t>
    <phoneticPr fontId="1"/>
  </si>
  <si>
    <t>遺伝性自己炎症疾患遺伝子検査(panel2)</t>
    <phoneticPr fontId="1"/>
  </si>
  <si>
    <t>,DMD,none,</t>
    <phoneticPr fontId="1"/>
  </si>
  <si>
    <t>報告書対象遺伝子:DMD
報告書外解析対象遺伝子:ありません。
※DMDに関しましては先にMLPA法をお勧めしております。MLPA法で単一エクソン欠失の結果となり、当該エクソン内のシークエンス異常の可能性を調べる目的の場合は、そのMLPA法の結果を備考欄にご記載ください。</t>
    <phoneticPr fontId="1"/>
  </si>
  <si>
    <t>筋ジストロフィー遺伝子検査</t>
    <phoneticPr fontId="1"/>
  </si>
  <si>
    <t>,ALPL,none,</t>
    <phoneticPr fontId="1"/>
  </si>
  <si>
    <t>報告書対象遺伝子:ALPL
報告書外解析対象遺伝子:ありません。</t>
    <phoneticPr fontId="1"/>
  </si>
  <si>
    <t>低ホスファターゼ症遺伝子検査</t>
    <phoneticPr fontId="1"/>
  </si>
  <si>
    <t>,FGFR2,FGFR1,FGFR3,</t>
    <phoneticPr fontId="1"/>
  </si>
  <si>
    <t>報告書対象遺伝子:FGFR2,FGFR1
報告書外解析対象遺伝子:FGFR3</t>
    <phoneticPr fontId="1"/>
  </si>
  <si>
    <t>ファイファー症候群遺伝子検査</t>
    <phoneticPr fontId="1"/>
  </si>
  <si>
    <t>クルーゾン症候群遺伝子検査</t>
    <phoneticPr fontId="1"/>
  </si>
  <si>
    <t>,POR,none,</t>
    <phoneticPr fontId="1"/>
  </si>
  <si>
    <t>報告書対象遺伝子:POR
報告書外解析対象遺伝子:ありません。</t>
    <phoneticPr fontId="1"/>
  </si>
  <si>
    <t>アントレー・ビクスラー症候群遺伝子検査</t>
    <phoneticPr fontId="1"/>
  </si>
  <si>
    <t>,FGFR2,none,</t>
    <phoneticPr fontId="1"/>
  </si>
  <si>
    <t>報告書対象遺伝子:FGFR2
報告書外解析対象遺伝子:ありません。</t>
    <phoneticPr fontId="1"/>
  </si>
  <si>
    <t>アペール症候群遺伝子検査</t>
    <phoneticPr fontId="1"/>
  </si>
  <si>
    <t>ロスムンド・トムソン症候群遺伝子検査</t>
    <phoneticPr fontId="1"/>
  </si>
  <si>
    <t>,DCTN1,none,</t>
    <phoneticPr fontId="1"/>
  </si>
  <si>
    <t>報告書対象遺伝子:DCTN1
報告書外解析対象遺伝子:ありません。</t>
    <phoneticPr fontId="1"/>
  </si>
  <si>
    <t>ペリー症候群遺伝子検査</t>
    <phoneticPr fontId="1"/>
  </si>
  <si>
    <t>,PCDH19,none,</t>
    <phoneticPr fontId="1"/>
  </si>
  <si>
    <t>報告書対象遺伝子:PCDH19
報告書外解析対象遺伝子:ありません。</t>
    <phoneticPr fontId="1"/>
  </si>
  <si>
    <t>PCDH19関連症候群遺伝子検査</t>
    <phoneticPr fontId="1"/>
  </si>
  <si>
    <t>,MC2R,MRAP,AAAS,NNT,TXNRD2,none,</t>
    <phoneticPr fontId="1"/>
  </si>
  <si>
    <t>報告書対象遺伝子:MC2R,MRAP,AAAS,NNT,TXNRD2
報告書外解析対象遺伝子:ありません。</t>
    <phoneticPr fontId="1"/>
  </si>
  <si>
    <t>副腎皮質刺激ホルモン不応症遺伝子検査</t>
    <phoneticPr fontId="1"/>
  </si>
  <si>
    <t>,TNFRSF1A,none,</t>
    <phoneticPr fontId="1"/>
  </si>
  <si>
    <t>報告書対象遺伝子:TNFRSF1A
報告書外解析対象遺伝子:ありません。</t>
    <phoneticPr fontId="1"/>
  </si>
  <si>
    <t>TNF受容体関連周期性症候群遺伝子検査</t>
    <phoneticPr fontId="1"/>
  </si>
  <si>
    <t>,MEFV,none,</t>
    <phoneticPr fontId="1"/>
  </si>
  <si>
    <t>報告書対象遺伝子:MEFV
報告書外解析対象遺伝子:ありません。</t>
    <phoneticPr fontId="1"/>
  </si>
  <si>
    <t>家族性地中海熱遺伝子検査</t>
    <phoneticPr fontId="1"/>
  </si>
  <si>
    <t>,NSD1,NFIX,</t>
    <phoneticPr fontId="1"/>
  </si>
  <si>
    <t>報告書対象遺伝子:NSD1
報告書外解析対象遺伝子:NFIX</t>
    <phoneticPr fontId="1"/>
  </si>
  <si>
    <t>ソトス症候群遺伝子検査</t>
    <phoneticPr fontId="1"/>
  </si>
  <si>
    <t>,CPT2,CPT1A,SLC25A20,SLC22A5,ACADVL,ETFA,ETFB,ETFDH,FLAD1,SLC25A32,SLC52A1,SLC52A2,SLC52A3,</t>
    <phoneticPr fontId="1"/>
  </si>
  <si>
    <t>報告書対象遺伝子:CPT2
報告書外解析対象遺伝子:CPT1A,SLC25A20,SLC22A5,ACADVL,ETFA,ETFB,ETFDH,FLAD1,SLC25A32,SLC52A1,SLC52A2,SLC52A3</t>
    <phoneticPr fontId="1"/>
  </si>
  <si>
    <t>CPT2欠損症遺伝子検査</t>
    <phoneticPr fontId="1"/>
  </si>
  <si>
    <t>,SLC25A20,CPT1A,CPT2,SLC22A5,</t>
    <phoneticPr fontId="1"/>
  </si>
  <si>
    <t>報告書対象遺伝子:SLC25A20
報告書外解析対象遺伝子:CPT1A,CPT2,SLC22A5</t>
    <phoneticPr fontId="1"/>
  </si>
  <si>
    <t>CACT欠損症遺伝子検査</t>
    <phoneticPr fontId="1"/>
  </si>
  <si>
    <t>,SLC25A13,ASS1,ASL,</t>
    <phoneticPr fontId="1"/>
  </si>
  <si>
    <t>報告書対象遺伝子:SLC25A13
報告書外解析対象遺伝子:ASS1,ASL
※いわゆるSLC25A13のIVS16ins3kbについては、全長解析は行いませんが、存在の有無は検査対象内です。</t>
    <phoneticPr fontId="1"/>
  </si>
  <si>
    <t>シトリン欠損症遺伝子検査</t>
    <phoneticPr fontId="1"/>
  </si>
  <si>
    <t>,GLDC,AMT,GCSH,DLD,</t>
    <phoneticPr fontId="1"/>
  </si>
  <si>
    <t>報告書対象遺伝子:GLDC,AMT,GCSH
報告書外解析対象遺伝子:DLD</t>
    <phoneticPr fontId="1"/>
  </si>
  <si>
    <t>非ケトーシス型高グリシン血症遺伝子検査</t>
    <phoneticPr fontId="1"/>
  </si>
  <si>
    <t>,ACAT1,OXCT1,SLC16A1,HSD17B10,</t>
    <phoneticPr fontId="1"/>
  </si>
  <si>
    <t>報告書対象遺伝子:ACAT1
報告書外解析対象遺伝子:OXCT1,SLC16A1,HSD17B10</t>
    <phoneticPr fontId="1"/>
  </si>
  <si>
    <t>β-ケトチオラーゼ欠損症遺伝子検査</t>
    <phoneticPr fontId="1"/>
  </si>
  <si>
    <t>,AUH,TAFAZZIN,OPA3,DNAJC19,SERAC1,CLPB,HTRA2,TIMM50,</t>
    <phoneticPr fontId="1"/>
  </si>
  <si>
    <t>報告書対象遺伝子:AUH,TAFAZZIN
報告書外解析対象遺伝子:OPA3,DNAJC19,SERAC1,CLPB,HTRA2,TIMM50</t>
    <phoneticPr fontId="1"/>
  </si>
  <si>
    <t>メチルグルタコン酸尿症遺伝子検査</t>
    <phoneticPr fontId="1"/>
  </si>
  <si>
    <t>,ETFA,ETFB,ETFDH,FLAD1,SLC25A32,SLC52A1,SLC52A2,SLC52A3,ACADVL,CPT2,CPT1A,SLC25A20,SLC22A5,</t>
    <phoneticPr fontId="1"/>
  </si>
  <si>
    <t>報告書対象遺伝子:ETFA,ETFB,ETFDH
報告書外解析対象遺伝子:FLAD1,SLC25A32,SLC52A1,SLC52A2,SLC52A3,ACADVL,CPT2,CPT1A,SLC25A20,SLC22A5</t>
    <phoneticPr fontId="1"/>
  </si>
  <si>
    <t>グルタル酸血症２型遺伝子検査</t>
    <phoneticPr fontId="1"/>
  </si>
  <si>
    <t>,NR0B1,NR5A1,</t>
    <phoneticPr fontId="1"/>
  </si>
  <si>
    <t>報告書対象遺伝子:NR0B1
報告書外解析対象遺伝子:NR5A1</t>
    <phoneticPr fontId="1"/>
  </si>
  <si>
    <t>先天性副腎低形成症遺伝子検査</t>
    <phoneticPr fontId="1"/>
  </si>
  <si>
    <t>,ATRX,none,</t>
    <phoneticPr fontId="1"/>
  </si>
  <si>
    <t>報告書対象遺伝子:ATRX
報告書外解析対象遺伝子:ありません。</t>
    <phoneticPr fontId="1"/>
  </si>
  <si>
    <t>ATR-X症候群遺伝子検査</t>
    <phoneticPr fontId="1"/>
  </si>
  <si>
    <t>,LMNA,ZMPSTE24,</t>
    <phoneticPr fontId="1"/>
  </si>
  <si>
    <t>報告書対象遺伝子:LMNA
報告書外解析対象遺伝子:ZMPSTE24</t>
    <phoneticPr fontId="1"/>
  </si>
  <si>
    <t>ハッチンソン・ギルフォード症候群遺伝子検査</t>
    <phoneticPr fontId="1"/>
  </si>
  <si>
    <t>,FGFR3,none,</t>
    <phoneticPr fontId="1"/>
  </si>
  <si>
    <t>報告書対象遺伝子:FGFR3
報告書外解析対象遺伝子:ありません。</t>
    <phoneticPr fontId="1"/>
  </si>
  <si>
    <t>軟骨無形成症遺伝子検査</t>
    <phoneticPr fontId="1"/>
  </si>
  <si>
    <t>,EPM2A,NHLRC1,none,</t>
    <phoneticPr fontId="1"/>
  </si>
  <si>
    <t>報告書対象遺伝子:EPM2A,NHLRC1
報告書外解析対象遺伝子:ありません。</t>
    <phoneticPr fontId="1"/>
  </si>
  <si>
    <t>ラフォラ病遺伝子検査</t>
    <phoneticPr fontId="1"/>
  </si>
  <si>
    <t>,SPR,none,</t>
    <phoneticPr fontId="1"/>
  </si>
  <si>
    <t>報告書対象遺伝子:SPR
報告書外解析対象遺伝子:ありません。</t>
    <phoneticPr fontId="1"/>
  </si>
  <si>
    <t>セピアプテリン還元酵素欠損症遺伝子検査</t>
    <phoneticPr fontId="1"/>
  </si>
  <si>
    <t>,DDC,none,</t>
    <phoneticPr fontId="1"/>
  </si>
  <si>
    <t>報告書対象遺伝子:DDC
報告書外解析対象遺伝子:ありません。</t>
    <phoneticPr fontId="1"/>
  </si>
  <si>
    <t>芳香族L-アミノ酸脱炭酸酵素欠損症遺伝子検査</t>
    <phoneticPr fontId="1"/>
  </si>
  <si>
    <t>,ENG,ACVRL1,SMAD4,BMPR2,</t>
    <phoneticPr fontId="1"/>
  </si>
  <si>
    <t>報告書対象遺伝子:ENG,ACVRL1,SMAD4
報告書外解析対象遺伝子:BMPR2</t>
    <phoneticPr fontId="1"/>
  </si>
  <si>
    <t>オスラー病遺伝子検査</t>
    <phoneticPr fontId="1"/>
  </si>
  <si>
    <t>,KRAS,BRAF,MAP2K1,MAP2K2,HRAS,</t>
    <phoneticPr fontId="1"/>
  </si>
  <si>
    <t>報告書対象遺伝子:KRAS,BRAF,MAP2K1,MAP2K2
報告書外解析対象遺伝子:HRAS</t>
    <phoneticPr fontId="1"/>
  </si>
  <si>
    <t>CFC症候群遺伝子検査</t>
    <phoneticPr fontId="1"/>
  </si>
  <si>
    <t>,HRAS,KRAS,BRAF,MAP2K1,MAP2K2,</t>
    <phoneticPr fontId="1"/>
  </si>
  <si>
    <t>報告書対象遺伝子:HRAS
報告書外解析対象遺伝子:KRAS,BRAF,MAP2K1,MAP2K2</t>
    <phoneticPr fontId="1"/>
  </si>
  <si>
    <t>コステロ症候群遺伝子検査</t>
    <phoneticPr fontId="1"/>
  </si>
  <si>
    <t>,CHD7,none,</t>
    <phoneticPr fontId="1"/>
  </si>
  <si>
    <t>報告書対象遺伝子:CHD7
報告書外解析対象遺伝子:ありません。</t>
    <phoneticPr fontId="1"/>
  </si>
  <si>
    <t>チャージ症候群遺伝子検査</t>
    <phoneticPr fontId="1"/>
  </si>
  <si>
    <t>,SLC7A7,none,</t>
    <phoneticPr fontId="1"/>
  </si>
  <si>
    <t>報告書対象遺伝子:SLC7A7
報告書外解析対象遺伝子:ありません。</t>
    <phoneticPr fontId="1"/>
  </si>
  <si>
    <t>リジン尿性蛋白不耐症遺伝子検査</t>
    <phoneticPr fontId="1"/>
  </si>
  <si>
    <t>,NOD2,none,</t>
    <phoneticPr fontId="1"/>
  </si>
  <si>
    <t>報告書対象遺伝子:NOD2
報告書外解析対象遺伝子:ありません。</t>
    <phoneticPr fontId="1"/>
  </si>
  <si>
    <t>ブラウ症候群遺伝子検査</t>
    <phoneticPr fontId="1"/>
  </si>
  <si>
    <t>,EYA1,SIX1,SALL1,SIX5,none,</t>
    <phoneticPr fontId="1"/>
  </si>
  <si>
    <t>報告書対象遺伝子:EYA1,SIX1,SALL1,SIX5
報告書外解析対象遺伝子:ありません。</t>
    <phoneticPr fontId="1"/>
  </si>
  <si>
    <t>鰓耳腎症候群遺伝子検査</t>
    <phoneticPr fontId="1"/>
  </si>
  <si>
    <t>,KAT6B,none,</t>
    <phoneticPr fontId="1"/>
  </si>
  <si>
    <t>報告書対象遺伝子:KAT6B
報告書外解析対象遺伝子:ありません。</t>
    <phoneticPr fontId="1"/>
  </si>
  <si>
    <t>ヤング・シンプソン症候群遺伝子検査</t>
    <phoneticPr fontId="1"/>
  </si>
  <si>
    <t>,AVPR2,AQP2,AVP,</t>
    <phoneticPr fontId="1"/>
  </si>
  <si>
    <t>報告書対象遺伝子:AVPR2,AQP2
報告書外解析対象遺伝子:AVP</t>
    <phoneticPr fontId="1"/>
  </si>
  <si>
    <t>先天性腎性尿崩症遺伝子検査</t>
    <phoneticPr fontId="1"/>
  </si>
  <si>
    <t>,CYP27B1,VDR,CYP3A4,CYP2R1,</t>
    <phoneticPr fontId="1"/>
  </si>
  <si>
    <t>報告書対象遺伝子:CYP27B1,VDR
報告書外解析対象遺伝子:CYP3A4,CYP2R1</t>
    <phoneticPr fontId="1"/>
  </si>
  <si>
    <t>ビタミンD依存性くる病/骨軟化症遺伝子検査</t>
    <phoneticPr fontId="1"/>
  </si>
  <si>
    <t>,LMX1B,none,</t>
    <phoneticPr fontId="1"/>
  </si>
  <si>
    <t>報告書対象遺伝子:LMX1B
報告書外解析対象遺伝子:ありません。</t>
    <phoneticPr fontId="1"/>
  </si>
  <si>
    <t>ネイルパテラ症候群（爪膝蓋症候群）/LMX1B 関連腎症遺伝子検査</t>
    <phoneticPr fontId="1"/>
  </si>
  <si>
    <t>,SLC2A1,none,</t>
    <phoneticPr fontId="1"/>
  </si>
  <si>
    <t>報告書対象遺伝子:SLC2A1
報告書外解析対象遺伝子:ありません。</t>
    <phoneticPr fontId="1"/>
  </si>
  <si>
    <t>グルコーストランスポーター1欠損症遺伝子検査</t>
    <phoneticPr fontId="1"/>
  </si>
  <si>
    <t>,THRB,none,</t>
    <phoneticPr fontId="1"/>
  </si>
  <si>
    <t>報告書対象遺伝子:THRB
報告書外解析対象遺伝子:ありません。</t>
    <phoneticPr fontId="1"/>
  </si>
  <si>
    <t>甲状腺ホルモン不応症遺伝子検査</t>
    <phoneticPr fontId="1"/>
  </si>
  <si>
    <t>,EZH2,none,</t>
    <phoneticPr fontId="1"/>
  </si>
  <si>
    <t>報告書対象遺伝子:EZH2
報告書外解析対象遺伝子:ありません。</t>
    <phoneticPr fontId="1"/>
  </si>
  <si>
    <t>ウィーバー症候群遺伝子検査</t>
    <phoneticPr fontId="1"/>
  </si>
  <si>
    <t>,RPS6KA3,none,</t>
    <phoneticPr fontId="1"/>
  </si>
  <si>
    <t>報告書対象遺伝子:RPS6KA3
報告書外解析対象遺伝子:ありません。</t>
    <phoneticPr fontId="1"/>
  </si>
  <si>
    <t>コフィン・ローリー症候群遺伝子検査</t>
    <phoneticPr fontId="1"/>
  </si>
  <si>
    <t>,ZEB2,none,</t>
    <phoneticPr fontId="1"/>
  </si>
  <si>
    <t>報告書対象遺伝子:ZEB2
報告書外解析対象遺伝子:ありません。</t>
    <phoneticPr fontId="1"/>
  </si>
  <si>
    <t>モワット・ウィルソン症候群遺伝子検査</t>
    <phoneticPr fontId="1"/>
  </si>
  <si>
    <t>,G6PC,SLC37A4,AGL,PYGL,PHKA2,PHKB,PHKG2,GBE1,GYS2,</t>
    <phoneticPr fontId="1"/>
  </si>
  <si>
    <t>報告書対象遺伝子:G6PC,SLC37A4,AGL,PYGL,PHKA2,PHKB,PHKG2,GBE1
報告書外解析対象遺伝子:GYS2</t>
    <phoneticPr fontId="1"/>
  </si>
  <si>
    <t>肝型糖原病遺伝子検査</t>
    <phoneticPr fontId="1"/>
  </si>
  <si>
    <t>,AGL,GBE1,PHKA1,GYS1,PYGM,PFKM,PGK1,PGAM2,LDHA,ALDOA,ENO3,PGM1,</t>
    <phoneticPr fontId="1"/>
  </si>
  <si>
    <t>報告書対象遺伝子:AGL,GBE1,PHKA1
報告書外解析対象遺伝子:GYS1,PYGM,PFKM,PGK1,PGAM2,LDHA,ALDOA,ENO3,PGM1</t>
    <phoneticPr fontId="1"/>
  </si>
  <si>
    <t>筋型糖原病遺伝子検査</t>
    <phoneticPr fontId="1"/>
  </si>
  <si>
    <t>,PROC,none,</t>
    <phoneticPr fontId="1"/>
  </si>
  <si>
    <t>報告書対象遺伝子:PROC
報告書外解析対象遺伝子:ありません。</t>
    <phoneticPr fontId="1"/>
  </si>
  <si>
    <t>先天性プロテインC欠乏症遺伝子検査</t>
    <phoneticPr fontId="1"/>
  </si>
  <si>
    <t>,SERPINC1,none,</t>
    <phoneticPr fontId="1"/>
  </si>
  <si>
    <t>報告書対象遺伝子:SERPINC1
報告書外解析対象遺伝子:ありません。</t>
    <phoneticPr fontId="1"/>
  </si>
  <si>
    <t>先天性アンチトロンビン欠乏症遺伝子検査</t>
    <phoneticPr fontId="1"/>
  </si>
  <si>
    <t>,SCN1A,SCN1B,SCN2A,GABRG2,none,</t>
    <phoneticPr fontId="1"/>
  </si>
  <si>
    <t>報告書対象遺伝子:SCN1A,SCN1B,SCN2A,GABRG2
報告書外解析対象遺伝子:ありません。</t>
    <phoneticPr fontId="1"/>
  </si>
  <si>
    <t>ドラベ症候群遺伝子検査</t>
    <phoneticPr fontId="1"/>
  </si>
  <si>
    <t>,SMARCB1,SMARCA4,SMARCE1,ARID1A,ARID1B,PHF6,SOX11,none,</t>
    <phoneticPr fontId="1"/>
  </si>
  <si>
    <t>報告書対象遺伝子:SMARCB1,SMARCA4,SMARCE1,ARID1A,ARID1B,PHF6,SOX11
報告書外解析対象遺伝子:ありません。</t>
    <phoneticPr fontId="1"/>
  </si>
  <si>
    <t>コフィン・シリス症候群遺伝子検査</t>
    <phoneticPr fontId="1"/>
  </si>
  <si>
    <t>,KMT2D,KDM6A,none,</t>
    <phoneticPr fontId="1"/>
  </si>
  <si>
    <t>報告書対象遺伝子:KMT2D,KDM6A
報告書外解析対象遺伝子:ありません。</t>
    <phoneticPr fontId="1"/>
  </si>
  <si>
    <t>歌舞伎症候群遺伝子検査</t>
    <phoneticPr fontId="1"/>
  </si>
  <si>
    <t>,SFTPB,SFTPC,ABCA3,CSF2RA,CSF2RB,NKX2-1,FOXF1,GATA2,OAS1,MARS1,FARSB,FARSA,TBX4,</t>
    <phoneticPr fontId="1"/>
  </si>
  <si>
    <t>報告書対象遺伝子:SFTPB,SFTPC,ABCA3,CSF2RA,CSF2RB
報告書外解析対象遺伝子:NKX2-1,FOXF1,GATA2,OAS1,MARS1,FARSB,FARSA,TBX4</t>
    <phoneticPr fontId="1"/>
  </si>
  <si>
    <t>肺胞蛋白症（自己免疫性又は先天性）遺伝子検査</t>
    <phoneticPr fontId="1"/>
  </si>
  <si>
    <t>,PTPN11,SOS1,RAF1,RIT1,KRAS,NRAS,SHOC2,CBL,BRAF,SOS2,MRAS,RRAS, LZTR1,RRAS2,HRAS,MAP2K1,MAP2K2,PPP1CB,</t>
    <phoneticPr fontId="1"/>
  </si>
  <si>
    <t>報告書対象遺伝子:PTPN11,SOS1,RAF1,RIT1,KRAS,NRAS,SHOC2,CBL,BRAF,SOS2,MRAS,RRAS, LZTR1,RRAS2
報告書外解析対象遺伝子:HRAS,MAP2K1,MAP2K2,PPP1CB</t>
    <phoneticPr fontId="1"/>
  </si>
  <si>
    <t>ヌーナン症候群遺伝子検査</t>
    <phoneticPr fontId="1"/>
  </si>
  <si>
    <t>,BMP1,COL1A1,COL1A2,CRTAP,FKBP10,IFITM5,P3H1,PPIB,SERPINF1,SERPINH1,SP7,TMEM38B,WNT1,CREB3L1,SPARC,TENT5A,MBTPS2,MESD,KDELR2,CCDC134,</t>
    <phoneticPr fontId="1"/>
  </si>
  <si>
    <t>報告書対象遺伝子:BMP1,COL1A1,COL1A2,CRTAP,FKBP10,IFITM5,P3H1,PPIB,SERPINF1
報告書外解析対象遺伝子:SERPINH1,SP7,TMEM38B,WNT1,CREB3L1,SPARC,TENT5A,MBTPS2,MESD,KDELR2,CCDC134</t>
    <phoneticPr fontId="1"/>
  </si>
  <si>
    <t>骨形成不全症遺伝子検査</t>
    <phoneticPr fontId="1"/>
  </si>
  <si>
    <t>古典型エーラス・ダンロス症候群遺伝子検査</t>
    <phoneticPr fontId="1"/>
  </si>
  <si>
    <t>,CFH,CFI,CD46,C3,CFB,THBD,DGKE,CFHR5,</t>
    <phoneticPr fontId="1"/>
  </si>
  <si>
    <t>報告書対象遺伝子:CFH,CFI,CD46,C3,CFB,THBD,DGKE
報告書外解析対象遺伝子:CFHR5</t>
    <phoneticPr fontId="1"/>
  </si>
  <si>
    <t>非典型溶血性尿毒症症候群遺伝子検査</t>
    <phoneticPr fontId="1"/>
  </si>
  <si>
    <t>,COL4A3,COL4A4,COL4A5,none,</t>
    <phoneticPr fontId="1"/>
  </si>
  <si>
    <t>報告書対象遺伝子:COL4A3,COL4A4,COL4A5
報告書外解析対象遺伝子:ありません。</t>
    <phoneticPr fontId="1"/>
  </si>
  <si>
    <t>アルポート症候群遺伝子検査</t>
    <phoneticPr fontId="1"/>
  </si>
  <si>
    <t>,CREBBP,EP300,none,</t>
    <phoneticPr fontId="1"/>
  </si>
  <si>
    <t>報告書対象遺伝子:CREBBP,EP300
報告書外解析対象遺伝子:ありません。</t>
    <phoneticPr fontId="1"/>
  </si>
  <si>
    <t>ルビンシュタイン・テイビ症候群遺伝子検査</t>
    <phoneticPr fontId="1"/>
  </si>
  <si>
    <t>,SLC22A5,none,</t>
    <phoneticPr fontId="1"/>
  </si>
  <si>
    <t>報告書対象遺伝子:SLC22A5
報告書外解析対象遺伝子:ありません。</t>
    <phoneticPr fontId="1"/>
  </si>
  <si>
    <t>OCTN-2異常症遺伝子検査</t>
    <phoneticPr fontId="1"/>
  </si>
  <si>
    <t>,ABCD1,none,</t>
    <phoneticPr fontId="1"/>
  </si>
  <si>
    <t>報告書対象遺伝子:ABCD1
報告書外解析対象遺伝子:ありません。</t>
    <phoneticPr fontId="1"/>
  </si>
  <si>
    <t>副腎白質ジストロフィー遺伝子検査</t>
    <phoneticPr fontId="1"/>
  </si>
  <si>
    <t>,PROS1,none,</t>
    <phoneticPr fontId="1"/>
  </si>
  <si>
    <t>報告書対象遺伝子:PROS1
報告書外解析対象遺伝子:ありません。
※PROS1は相同領域があるため正確に解析できない可能性があります。</t>
    <phoneticPr fontId="1"/>
  </si>
  <si>
    <t>先天性プロテインS欠乏症遺伝子検査</t>
    <phoneticPr fontId="1"/>
  </si>
  <si>
    <t>,NIPBL,SMC1A,RAD21,SMC3,HDAC8,none,</t>
    <phoneticPr fontId="1"/>
  </si>
  <si>
    <t>報告書対象遺伝子:NIPBL,SMC1A,RAD21,SMC3,HDAC8
報告書外解析対象遺伝子:ありません。</t>
    <phoneticPr fontId="1"/>
  </si>
  <si>
    <t>コルネリア・デランゲ症候群遺伝子検査</t>
    <phoneticPr fontId="1"/>
  </si>
  <si>
    <t>,DHCR7,none,</t>
    <phoneticPr fontId="1"/>
  </si>
  <si>
    <t>報告書対象遺伝子:DHCR7
報告書外解析対象遺伝子:ありません。</t>
    <phoneticPr fontId="1"/>
  </si>
  <si>
    <t>スミス・レムリ・オピッツ症候群遺伝子検査</t>
    <phoneticPr fontId="1"/>
  </si>
  <si>
    <t>,JAG1,NOTCH2,none,</t>
    <phoneticPr fontId="1"/>
  </si>
  <si>
    <t>報告書対象遺伝子:JAG1,NOTCH2
報告書外解析対象遺伝子:ありません。
※NOTCH2は相同領域があるため正確に解析できない可能性があります。NOTCH2は相同領域があるため正確に解析できない可能性があります。</t>
    <phoneticPr fontId="1"/>
  </si>
  <si>
    <t>アラジール症候群遺伝子検査</t>
    <phoneticPr fontId="1"/>
  </si>
  <si>
    <t>,UBE3A,SLC9A6,TCF4,MBD5,MECP2,CDKL5,FOXG1,</t>
    <phoneticPr fontId="1"/>
  </si>
  <si>
    <t>報告書対象遺伝子:UBE3A
報告書外解析対象遺伝子:SLC9A6,TCF4,MBD5,MECP2,CDKL5,FOXG1</t>
    <phoneticPr fontId="1"/>
  </si>
  <si>
    <t>アンジェルマン症候群遺伝子検査</t>
    <phoneticPr fontId="1"/>
  </si>
  <si>
    <t>,FKTN,none,</t>
    <phoneticPr fontId="1"/>
  </si>
  <si>
    <t>報告書対象遺伝子:FKTN
報告書外解析対象遺伝子:ありません。
※FKTNの3’非翻訳領域における3kbのレトロトランスポゾン挿入変異は全長解析はしませんが、homozygousまたはheterozygousで認められる場合には報告書に記載します。</t>
    <phoneticPr fontId="1"/>
  </si>
  <si>
    <t>福山型先天性筋ジストロフィー遺伝子検査</t>
    <phoneticPr fontId="1"/>
  </si>
  <si>
    <t>,PEX7,ARSL,EBP,MGP,NSDHL,LBR,GGCX,VKORC1,FAM20C,</t>
    <phoneticPr fontId="1"/>
  </si>
  <si>
    <t>報告書対象遺伝子:PEX7
報告書外解析対象遺伝子:ARSL,EBP,MGP,NSDHL,LBR,GGCX,VKORC1,FAM20C</t>
    <phoneticPr fontId="1"/>
  </si>
  <si>
    <t>根性点状軟骨異形成症１型遺伝子検査</t>
    <phoneticPr fontId="1"/>
  </si>
  <si>
    <t>,TSC1,TSC2,none,</t>
    <phoneticPr fontId="1"/>
  </si>
  <si>
    <t>報告書対象遺伝子:TSC1,TSC2
報告書外解析対象遺伝子:ありません。</t>
    <phoneticPr fontId="1"/>
  </si>
  <si>
    <t>結節性硬化症遺伝子検査</t>
    <phoneticPr fontId="1"/>
  </si>
  <si>
    <t>,GNE,none,</t>
    <phoneticPr fontId="1"/>
  </si>
  <si>
    <t>報告書対象遺伝子:GNE
報告書外解析対象遺伝子:ありません。</t>
    <phoneticPr fontId="1"/>
  </si>
  <si>
    <t>縁取り空胞を伴う遠位型ミオパチー遺伝子検査</t>
    <phoneticPr fontId="1"/>
  </si>
  <si>
    <t>,COL6A1,COL6A2,COL6A3,none,</t>
    <phoneticPr fontId="1"/>
  </si>
  <si>
    <t>報告書対象遺伝子:COL6A1,COL6A2,COL6A3
報告書外解析対象遺伝子:ありません。</t>
    <phoneticPr fontId="1"/>
  </si>
  <si>
    <t>ベスレムミオパチー遺伝子検査</t>
    <phoneticPr fontId="1"/>
  </si>
  <si>
    <t>,VMA21,LAMP2,</t>
    <phoneticPr fontId="1"/>
  </si>
  <si>
    <t>報告書対象遺伝子:VMA21
報告書外解析対象遺伝子:LAMP2</t>
    <phoneticPr fontId="1"/>
  </si>
  <si>
    <t>過剰自己貪食を伴う X 連鎖性ミオパチー遺伝子検査</t>
    <phoneticPr fontId="1"/>
  </si>
  <si>
    <t>,ACTA1,BIN1,CCDC78,CFL2,DNM2,KBTBD13,KLHL40,KLHL41,LMOD3,MTM1,MYF6,NEB,RYR1,SELENON,SPEG,TNNT1,TPM2,TPM3,ADSS1,</t>
    <phoneticPr fontId="1"/>
  </si>
  <si>
    <t>報告書対象遺伝子:ACTA1,BIN1,CCDC78,CFL2,DNM2,KBTBD13,KLHL40,KLHL41,LMOD3,MTM1,MYF6,NEB,RYR1,SELENON,SPEG,TNNT1,TPM2,TPM3
報告書外解析対象遺伝子:ADSS1</t>
    <phoneticPr fontId="1"/>
  </si>
  <si>
    <t>先天性ミオパチー遺伝子検査</t>
    <phoneticPr fontId="1"/>
  </si>
  <si>
    <t>,CACNA1S,SCN4A,KCNJ2,KCNJ5,ATP1A2,</t>
    <phoneticPr fontId="1"/>
  </si>
  <si>
    <t>報告書対象遺伝子:CACNA1S,SCN4A,KCNJ2,KCNJ5
報告書外解析対象遺伝子:ATP1A2</t>
    <phoneticPr fontId="1"/>
  </si>
  <si>
    <t>遺伝性周期性四肢麻痺遺伝子検査</t>
    <phoneticPr fontId="1"/>
  </si>
  <si>
    <t>,CLCN1,SCN4A,none,</t>
    <phoneticPr fontId="1"/>
  </si>
  <si>
    <t>報告書対象遺伝子:CLCN1,SCN4A
報告書外解析対象遺伝子:ありません。</t>
    <phoneticPr fontId="1"/>
  </si>
  <si>
    <t>非ジストロフィー性ミオトニー症候群遺伝子検査</t>
    <phoneticPr fontId="1"/>
  </si>
  <si>
    <t>,NPHP1,INVS,NPHP3,NPHP4,IQCB1,CEP290,GLIS2,RPGRIP1L,NEK8,SDCCAG8,TMEM67,ANKS6,CEP83,CEP164,DCDC2,IFT172,TTC21B,WDR19,ZNF423,TRAF3IP1,AHI1,CC2D2A,MAPKBP1,SLC41A1,XPNPEP3,none,</t>
    <phoneticPr fontId="1"/>
  </si>
  <si>
    <t>報告書対象遺伝子:NPHP1,INVS,NPHP3,NPHP4,IQCB1,CEP290,GLIS2,RPGRIP1L,NEK8,SDCCAG8,TMEM67,ANKS6,CEP83,CEP164,DCDC2,IFT172,TTC21B,WDR19,ZNF423,TRAF3IP1,AHI1,CC2D2A,MAPKBP1,SLC41A1,XPNPEP3
報告書外解析対象遺伝子:ありません。</t>
    <phoneticPr fontId="1"/>
  </si>
  <si>
    <t>ネフロン癆遺伝子検査</t>
    <phoneticPr fontId="1"/>
  </si>
  <si>
    <t>,TCIRG1,CLCN7,OSTM1,TNFSF11,TNFRSF11A,PLEKHM1,CA2,LRP5,IKBKG,FERMT3,RASGRP2,LRP6,SNX10,SOST,SLC4A2,</t>
    <phoneticPr fontId="1"/>
  </si>
  <si>
    <t>報告書対象遺伝子:TCIRG1,CLCN7,OSTM1,TNFSF11,TNFRSF11A,PLEKHM1,CA2,LRP5,IKBKG,FERMT3,RASGRP2
報告書外解析対象遺伝子:LRP6,SNX10,SOST,SLC4A2
※IKBKGに関しては相同領域があるため、次世代シークエンサーに加え、long PCR後sanger法にてもバリアントを確認していますが、IKBKGのex3-ex10の大欠失の検出は不可能です。</t>
    <phoneticPr fontId="1"/>
  </si>
  <si>
    <t>大理石骨病遺伝子検査</t>
    <phoneticPr fontId="1"/>
  </si>
  <si>
    <t>タナトフォリック骨異形成症遺伝子検査</t>
    <phoneticPr fontId="1"/>
  </si>
  <si>
    <t>,PRKAR1A,none,</t>
    <phoneticPr fontId="1"/>
  </si>
  <si>
    <t>報告書対象遺伝子:PRKAR1A
報告書外解析対象遺伝子:ありません。</t>
    <phoneticPr fontId="1"/>
  </si>
  <si>
    <t>カーニー複合遺伝子検査</t>
    <phoneticPr fontId="1"/>
  </si>
  <si>
    <t>,PIGA,PIGY,PIGQ,PIGH,PIGC,PIGP,PIGL,PIGW,PIGM,PIGX,PIGV,PIGN,PIGB,PIGO,PIGF,PIGG,PIGZ,PIGK,PIGT,PIGS,GPAA1,PIGU,PGAP1,PGAP2,PGAP3,MPPE1,PGAP6,none,</t>
    <phoneticPr fontId="1"/>
  </si>
  <si>
    <t>報告書対象遺伝子:PIGA,PIGY,PIGQ,PIGH,PIGC,PIGP,PIGL,PIGW,PIGM,PIGX,PIGV,PIGN,PIGB,PIGO,PIGF,PIGG,PIGZ,PIGK,PIGT,PIGS,GPAA1,PIGU,PGAP1,PGAP2,PGAP3,MPPE1,PGAP6
報告書外解析対象遺伝子:ありません。</t>
    <phoneticPr fontId="1"/>
  </si>
  <si>
    <t>先天性グリコシルホスファチジルイノシトール欠損症遺伝子検査</t>
    <phoneticPr fontId="1"/>
  </si>
  <si>
    <t>,ATP8B1,ABCB11,ABCB4,TJP2,NR1H4,MYO5B,none,</t>
    <phoneticPr fontId="1"/>
  </si>
  <si>
    <t>報告書対象遺伝子:ATP8B1,ABCB11,ABCB4,TJP2,NR1H4,MYO5B
報告書外解析対象遺伝子:ありません。</t>
    <phoneticPr fontId="1"/>
  </si>
  <si>
    <t>進行性家族性肝内胆汁うっ滞症遺伝子検査</t>
    <phoneticPr fontId="1"/>
  </si>
  <si>
    <t>,CFTR,none,</t>
    <phoneticPr fontId="1"/>
  </si>
  <si>
    <t>報告書対象遺伝子:CFTR
報告書外解析対象遺伝子:ありません。</t>
    <phoneticPr fontId="1"/>
  </si>
  <si>
    <t>嚢胞性線維症遺伝子検査</t>
    <phoneticPr fontId="1"/>
  </si>
  <si>
    <t>,PEX1,PEX2,PEX3,PEX5,PEX5L,PEX6,PEX7,PEX10,PEX12,PEX13,PEX14,PEX16,PEX19,PEX26,none,</t>
    <phoneticPr fontId="1"/>
  </si>
  <si>
    <t>報告書対象遺伝子:PEX1,PEX2,PEX3,PEX5,PEX5L,PEX6,PEX7,PEX10,PEX12,PEX13,PEX14,PEX16,PEX19,PEX26
報告書外解析対象遺伝子:ありません。</t>
    <phoneticPr fontId="1"/>
  </si>
  <si>
    <t>ペルオキシソーム形成異常症遺伝子検査</t>
    <phoneticPr fontId="1"/>
  </si>
  <si>
    <t>,ACOX1,HSD17B4,SCP2,AMACR,none,</t>
    <phoneticPr fontId="1"/>
  </si>
  <si>
    <t>報告書対象遺伝子:ACOX1,HSD17B4,SCP2,AMACR
報告書外解析対象遺伝子:ありません。</t>
    <phoneticPr fontId="1"/>
  </si>
  <si>
    <t>ペルオキシソームβ酸化系酵素欠損症遺伝子検査</t>
    <phoneticPr fontId="1"/>
  </si>
  <si>
    <t>,GNPAT,AGPS,FAR1,none,</t>
    <phoneticPr fontId="1"/>
  </si>
  <si>
    <t>報告書対象遺伝子:GNPAT,AGPS,FAR1
報告書外解析対象遺伝子:ありません。</t>
    <phoneticPr fontId="1"/>
  </si>
  <si>
    <t>プラスマローゲン合成酵素欠損症遺伝子検査</t>
    <phoneticPr fontId="1"/>
  </si>
  <si>
    <t>,PHYH,none,</t>
    <phoneticPr fontId="1"/>
  </si>
  <si>
    <t>報告書対象遺伝子:PHYH
報告書外解析対象遺伝子:ありません。</t>
    <phoneticPr fontId="1"/>
  </si>
  <si>
    <t>レフサム病遺伝子検査</t>
    <phoneticPr fontId="1"/>
  </si>
  <si>
    <t>,AGXT,GRHPR,HOGA1,</t>
    <phoneticPr fontId="1"/>
  </si>
  <si>
    <t>報告書対象遺伝子:AGXT
報告書外解析対象遺伝子:GRHPR,HOGA1</t>
    <phoneticPr fontId="1"/>
  </si>
  <si>
    <t>原発性高シュウ酸尿症Ⅰ型遺伝子検査</t>
    <phoneticPr fontId="1"/>
  </si>
  <si>
    <t>,CAT,none,</t>
    <phoneticPr fontId="1"/>
  </si>
  <si>
    <t>報告書対象遺伝子:CAT
報告書外解析対象遺伝子:ありません。</t>
    <phoneticPr fontId="1"/>
  </si>
  <si>
    <t>アカタラセミア遺伝子検査</t>
    <phoneticPr fontId="1"/>
  </si>
  <si>
    <t>,SLC46A1,none,</t>
    <phoneticPr fontId="1"/>
  </si>
  <si>
    <t>報告書対象遺伝子:SLC46A1
報告書外解析対象遺伝子:ありません。</t>
    <phoneticPr fontId="1"/>
  </si>
  <si>
    <t>先天性葉酸吸収不全症遺伝子検査</t>
    <phoneticPr fontId="1"/>
  </si>
  <si>
    <t>,LMNA,PPARG,AKT2,ZMPSTE24,CIDEC,PLIN1,PSMB8,none,</t>
    <phoneticPr fontId="1"/>
  </si>
  <si>
    <t>報告書対象遺伝子:LMNA,PPARG,AKT2,ZMPSTE24,CIDEC,PLIN1,PSMB8
報告書外解析対象遺伝子:ありません。</t>
    <phoneticPr fontId="1"/>
  </si>
  <si>
    <t>家族性部分性脂肪萎縮症遺伝子検査</t>
    <phoneticPr fontId="1"/>
  </si>
  <si>
    <t>,MYO7A,USH1C,CDH23,PCDH15,USH1G,CIB2,USH2A,ADGRV1,WHRN,CLRN1,none,</t>
    <phoneticPr fontId="1"/>
  </si>
  <si>
    <t>報告書対象遺伝子:MYO7A,USH1C,CDH23,PCDH15,USH1G,CIB2,USH2A,ADGRV1,WHRN,CLRN1
報告書外解析対象遺伝子:ありません。</t>
    <phoneticPr fontId="1"/>
  </si>
  <si>
    <t>アッシャー症候群（タイプ１、タイプ２、タイプ３）遺伝子検査</t>
    <phoneticPr fontId="1"/>
  </si>
  <si>
    <t>,PRSS1,SPINK1,CFTR,CPA1,CTRC,TRPV6,</t>
    <phoneticPr fontId="1"/>
  </si>
  <si>
    <t>報告書対象遺伝子:PRSS1,SPINK1
報告書外解析対象遺伝子:CFTR,CPA1,CTRC,TRPV6</t>
    <phoneticPr fontId="1"/>
  </si>
  <si>
    <t>遺伝性膵炎遺伝子検査</t>
    <phoneticPr fontId="1"/>
  </si>
  <si>
    <t>,HSPG2,LIFR,none,</t>
    <phoneticPr fontId="1"/>
  </si>
  <si>
    <t>報告書対象遺伝子:HSPG2,LIFR
報告書外解析対象遺伝子:ありません。</t>
    <phoneticPr fontId="1"/>
  </si>
  <si>
    <t>シュワルツ・ヤンペル症候群遺伝子検査</t>
    <phoneticPr fontId="1"/>
  </si>
  <si>
    <t>,SLCO2A1,HPGD,none,</t>
    <phoneticPr fontId="1"/>
  </si>
  <si>
    <t>報告書対象遺伝子:SLCO2A1,HPGD
報告書外解析対象遺伝子:ありません。</t>
    <phoneticPr fontId="1"/>
  </si>
  <si>
    <t>肥厚性皮膚骨膜症遺伝子検査</t>
    <phoneticPr fontId="1"/>
  </si>
  <si>
    <t>,GAMT,GATM,SLC6A8,none,</t>
    <phoneticPr fontId="1"/>
  </si>
  <si>
    <t>報告書対象遺伝子:GAMT,GATM,SLC6A8
報告書外解析対象遺伝子:ありません。
※SLC6A8は相同領域があるため、long PCRを行っています。SLC6A8は相同領域があるため、long PCRを行っています。</t>
    <phoneticPr fontId="1"/>
  </si>
  <si>
    <t>脳クレアチン欠乏症候群遺伝子検査</t>
    <phoneticPr fontId="1"/>
  </si>
  <si>
    <t>,HTRA1,ABCC6,</t>
    <phoneticPr fontId="1"/>
  </si>
  <si>
    <t>報告書対象遺伝子:HTRA1
報告書外解析対象遺伝子:ABCC6
※ABCC6(NM_001171)ex1-9は相同領域を認めるため、報告対象外です。</t>
    <phoneticPr fontId="1"/>
  </si>
  <si>
    <t>禿頭と変形性脊椎症を伴う常染色体劣性白質脳症遺伝子検査</t>
    <phoneticPr fontId="1"/>
  </si>
  <si>
    <t>,NOTCH3,ABCC6,COL4A1,COL4A2,TREX1,HTRA1,</t>
    <phoneticPr fontId="1"/>
  </si>
  <si>
    <t>報告書対象遺伝子:NOTCH3
報告書外解析対象遺伝子:ABCC6,COL4A1,COL4A2,TREX1,HTRA1
※ABCC6(NM_001171)ex1-9は相同領域を認めるため、報告対象外です。</t>
    <phoneticPr fontId="1"/>
  </si>
  <si>
    <t>皮質下梗塞と白質脳症を伴う常染色体優性脳動脈症遺伝子検査</t>
    <phoneticPr fontId="1"/>
  </si>
  <si>
    <t>,HMBS,ALAD,ALAS2,CPOX,FECH,PPOX,UROD,UROS,</t>
    <phoneticPr fontId="1"/>
  </si>
  <si>
    <t>報告書対象遺伝子:HMBS
報告書外解析対象遺伝子:ALAD,ALAS2,CPOX,FECH,PPOX,UROD,UROS</t>
    <phoneticPr fontId="1"/>
  </si>
  <si>
    <t>急性間欠性ポルフィリン症遺伝子検査</t>
    <phoneticPr fontId="1"/>
  </si>
  <si>
    <t>,CPOX,ALAD,ALAS2,FECH,HMBS,PPOX,UROD,UROS,</t>
    <phoneticPr fontId="1"/>
  </si>
  <si>
    <t>報告書対象遺伝子:CPOX
報告書外解析対象遺伝子:ALAD,ALAS2,FECH,HMBS,PPOX,UROD,UROS</t>
    <phoneticPr fontId="1"/>
  </si>
  <si>
    <t>遺伝性コプロポルフィリン症遺伝子検査</t>
    <phoneticPr fontId="1"/>
  </si>
  <si>
    <t>,PPOX,ALAD,ALAS2,CPOX,FECH,HMBS,UROD,UROS,</t>
    <phoneticPr fontId="1"/>
  </si>
  <si>
    <t>報告書対象遺伝子:PPOX
報告書外解析対象遺伝子:ALAD,ALAS2,CPOX,FECH,HMBS,UROD,UROS</t>
    <phoneticPr fontId="1"/>
  </si>
  <si>
    <t>異型ポルフィリン症遺伝子検査</t>
    <phoneticPr fontId="1"/>
  </si>
  <si>
    <t>,FECH,ALAD,ALAS2,CPOX,HMBS,PPOX,UROD,UROS,</t>
    <phoneticPr fontId="1"/>
  </si>
  <si>
    <t>報告書対象遺伝子:FECH
報告書外解析対象遺伝子:ALAD,ALAS2,CPOX,HMBS,PPOX,UROD,UROS</t>
    <phoneticPr fontId="1"/>
  </si>
  <si>
    <t>赤芽球性プロトポルフィリン症遺伝子検査</t>
    <phoneticPr fontId="1"/>
  </si>
  <si>
    <t>,UROD,ALAD,ALAS2,CPOX,FECH,HMBS,PPOX,UROS,</t>
    <phoneticPr fontId="1"/>
  </si>
  <si>
    <t>報告書対象遺伝子:UROD
報告書外解析対象遺伝子:ALAD,ALAS2,CPOX,FECH,HMBS,PPOX,UROS</t>
    <phoneticPr fontId="1"/>
  </si>
  <si>
    <t>晩発性皮膚ポルフィリン症遺伝子検査</t>
    <phoneticPr fontId="1"/>
  </si>
  <si>
    <t>肝性骨髄性ポルフィリン症遺伝子検査</t>
    <phoneticPr fontId="1"/>
  </si>
  <si>
    <t>,UROS,ALAD,ALAS2,CPOX,FECH,HMBS,PPOX,UROD,</t>
    <phoneticPr fontId="1"/>
  </si>
  <si>
    <t>報告書対象遺伝子:UROS
報告書外解析対象遺伝子:ALAD,ALAS2,CPOX,FECH,HMBS,PPOX,UROD</t>
    <phoneticPr fontId="1"/>
  </si>
  <si>
    <t>先天性骨髄性ポルフィリン症遺伝子検査</t>
    <phoneticPr fontId="1"/>
  </si>
  <si>
    <t>,ALAS2,ALAD,CPOX,FECH,HMBS,PPOX,UROD,UROS,</t>
    <phoneticPr fontId="1"/>
  </si>
  <si>
    <t>報告書対象遺伝子:ALAS2
報告書外解析対象遺伝子:ALAD,CPOX,FECH,HMBS,PPOX,UROD,UROS</t>
    <phoneticPr fontId="1"/>
  </si>
  <si>
    <t>Ｘ連鎖優性プロトポルフィリン症遺伝子検査</t>
    <phoneticPr fontId="1"/>
  </si>
  <si>
    <t>,CSF1R,none,</t>
    <phoneticPr fontId="1"/>
  </si>
  <si>
    <t>報告書対象遺伝子:CSF1R
報告書外解析対象遺伝子:ありません。</t>
    <phoneticPr fontId="1"/>
  </si>
  <si>
    <t>神経軸索スフェロイド形成を伴う遺伝性びまん性白質脳症遺伝子検査</t>
    <phoneticPr fontId="1"/>
  </si>
  <si>
    <t>,TYROBP,TREM2,none,</t>
    <phoneticPr fontId="1"/>
  </si>
  <si>
    <t>報告書対象遺伝子:TYROBP,TREM2
報告書外解析対象遺伝子:ありません。</t>
    <phoneticPr fontId="1"/>
  </si>
  <si>
    <t>那須・ハコラ病遺伝子検査</t>
    <phoneticPr fontId="1"/>
  </si>
  <si>
    <t>,ASPA,none,</t>
    <phoneticPr fontId="1"/>
  </si>
  <si>
    <t>報告書対象遺伝子:ASPA
報告書外解析対象遺伝子:ありません。</t>
    <phoneticPr fontId="1"/>
  </si>
  <si>
    <t>カナバン病遺伝子検査</t>
    <phoneticPr fontId="1"/>
  </si>
  <si>
    <t>,ATP2C1,ATP2A2,</t>
    <phoneticPr fontId="1"/>
  </si>
  <si>
    <t>報告書対象遺伝子:ATP2C1
報告書外解析対象遺伝子:ATP2A2</t>
    <phoneticPr fontId="1"/>
  </si>
  <si>
    <t>家族性良性慢性天疱瘡遺伝子検査</t>
    <phoneticPr fontId="1"/>
  </si>
  <si>
    <t>,NTRK1,NGF,SCN9A,none,</t>
    <phoneticPr fontId="1"/>
  </si>
  <si>
    <t>報告書対象遺伝子:NTRK1,NGF,SCN9A
報告書外解析対象遺伝子:ありません。</t>
    <phoneticPr fontId="1"/>
  </si>
  <si>
    <t>先天性無痛無汗症遺伝子検査</t>
    <phoneticPr fontId="1"/>
  </si>
  <si>
    <t>,PLP1,GJC2,TUBB4A,MBP,SLC16A2,HSPD1,SLC17A5,POLR3B,FAM126A,POLR3A,SOX10,none,</t>
    <phoneticPr fontId="1"/>
  </si>
  <si>
    <t>報告書対象遺伝子:PLP1,GJC2,TUBB4A,MBP,SLC16A2,HSPD1,SLC17A5,POLR3B,FAM126A,POLR3A,SOX10
報告書外解析対象遺伝子:ありません。</t>
    <phoneticPr fontId="1"/>
  </si>
  <si>
    <t>先天性大脳白質形成不全症遺伝子検査</t>
    <phoneticPr fontId="1"/>
  </si>
  <si>
    <t>栄養障害型表皮水疱症遺伝子検査</t>
    <phoneticPr fontId="1"/>
  </si>
  <si>
    <t>,AGRN,ALG14,ALG2,CHAT,CHRNA1,CHRNB1,CHRND,CHRNE,COLQ,DOK7,DPAGT1,GFPT1,LAMB2,LRP4,MUSK,PLEC,PREPL,RAPSN,SCN4A,COL13A1,SLC18A3,SLC25A1,SLC5A7,TOR1AIP1,VAMP1,</t>
    <phoneticPr fontId="1"/>
  </si>
  <si>
    <t>報告書対象遺伝子:AGRN,ALG14,ALG2,CHAT,CHRNA1,CHRNB1,CHRND,CHRNE,COLQ,DOK7,DPAGT1,GFPT1,LAMB2,LRP4,MUSK,PLEC,PREPL,RAPSN,SCN4A
報告書外解析対象遺伝子:COL13A1,SLC18A3,SLC25A1,SLC5A7,TOR1AIP1,VAMP1</t>
    <phoneticPr fontId="1"/>
  </si>
  <si>
    <t>先天性筋無力症候群遺伝子検査</t>
    <phoneticPr fontId="1"/>
  </si>
  <si>
    <t>線毛機能不全症候群遺伝子検査</t>
    <phoneticPr fontId="1"/>
  </si>
  <si>
    <t>,ATP13A2,C19orf12,CP,DCAF17,FA2H,FTL,PANK2,PLA2G6,WDR45,COASY,none,</t>
    <phoneticPr fontId="1"/>
  </si>
  <si>
    <t>報告書対象遺伝子:ATP13A2,C19orf12,CP,DCAF17,FA2H,FTL,PANK2,PLA2G6,WDR45,COASY
報告書外解析対象遺伝子:ありません。</t>
    <phoneticPr fontId="1"/>
  </si>
  <si>
    <t>脳内鉄沈着神経変性症遺伝子検査</t>
    <phoneticPr fontId="1"/>
  </si>
  <si>
    <t>,TOR1A,HPCA,TAF1,TUBB4A,GCH1,TH,THAP1,MR1,SLC2A1,PRRT2,SGCE,ATP1A3,PRKRA,ANO3,GNAL,KCTD17,COL6A3,KMT2B,MECR,VPS16,none,</t>
    <phoneticPr fontId="1"/>
  </si>
  <si>
    <t>報告書対象遺伝子:TOR1A,HPCA,TAF1,TUBB4A,GCH1,TH,THAP1,MR1,SLC2A1,PRRT2,SGCE,ATP1A3,PRKRA,ANO3,GNAL,KCTD17,COL6A3,KMT2B,MECR,VPS16
報告書外解析対象遺伝子:ありません。</t>
    <phoneticPr fontId="1"/>
  </si>
  <si>
    <t>遺伝性ジストニア遺伝子検査</t>
    <phoneticPr fontId="1"/>
  </si>
  <si>
    <t>,NF1,NF2,SPRED1,SMARCB1,LZTR1,none,</t>
    <phoneticPr fontId="1"/>
  </si>
  <si>
    <t>報告書対象遺伝子:NF1,NF2,SPRED1,SMARCB1,LZTR1
報告書外解析対象遺伝子:ありません。</t>
    <phoneticPr fontId="1"/>
  </si>
  <si>
    <t>神経線維腫症遺伝子検査</t>
    <phoneticPr fontId="1"/>
  </si>
  <si>
    <t>,GFAP,none,</t>
    <phoneticPr fontId="1"/>
  </si>
  <si>
    <t>報告書対象遺伝子:GFAP
報告書外解析対象遺伝子:ありません。</t>
    <phoneticPr fontId="1"/>
  </si>
  <si>
    <t>アレキサンダー病遺伝子検査</t>
    <phoneticPr fontId="1"/>
  </si>
  <si>
    <t>,SLCO2A1,none,</t>
    <phoneticPr fontId="1"/>
  </si>
  <si>
    <t>報告書対象遺伝子:SLCO2A1
報告書外解析対象遺伝子:ありません。</t>
    <phoneticPr fontId="1"/>
  </si>
  <si>
    <t>非特異性多発性小腸潰瘍症遺伝子検査</t>
    <phoneticPr fontId="1"/>
  </si>
  <si>
    <t>,TRPV4,none,</t>
    <phoneticPr fontId="1"/>
  </si>
  <si>
    <t>報告書対象遺伝子:TRPV4
報告書外解析対象遺伝子:ありません。</t>
    <phoneticPr fontId="1"/>
  </si>
  <si>
    <t>TRPV4異常症遺伝子検査</t>
    <phoneticPr fontId="1"/>
  </si>
  <si>
    <t>WRN,ATM,USB1,DKC1,TERT,NOP10,NHP2,BLM,TOP3A,RMI1,RMI2,DNA2,CRIPT</t>
  </si>
  <si>
    <t>RTS_RTS_v3</t>
  </si>
  <si>
    <t>,RECQL4,WRN,ATM,USB1,DKC1,TERT,NOP10,NHP2,BLM,TOP3A,RMI1,RMI2,DNA2,CRIPT,</t>
    <phoneticPr fontId="1"/>
  </si>
  <si>
    <t>報告書対象遺伝子:RECQL4
報告書外解析対象遺伝子:WRN,ATM,USB1,DKC1,TERT,NOP10,NHP2,BLM,TOP3A,RMI1,RMI2,DNA2,CRIPT</t>
    <phoneticPr fontId="1"/>
  </si>
  <si>
    <t>家族性特発性基底核石灰化症遺伝子検査</t>
  </si>
  <si>
    <t>PFBC_PFBC_v1</t>
  </si>
  <si>
    <t>SLC20A2,PDGFRB,PDGFB,XPR1,MYORG,JAM2</t>
  </si>
  <si>
    <t>家族性特発性基底核石灰化症</t>
    <phoneticPr fontId="1"/>
  </si>
  <si>
    <t>,SLC20A2,PDGFRB,PDGFB,XPR1,MYORG,JAM2,none,</t>
    <phoneticPr fontId="1"/>
  </si>
  <si>
    <t>報告書対象遺伝子:SLC20A2,PDGFRB,PDGFB,XPR1,MYORG,JAM2
報告書外解析対象遺伝子:ありません。</t>
    <phoneticPr fontId="1"/>
  </si>
  <si>
    <t>家族性特発性基底核石灰化症遺伝子検査</t>
    <phoneticPr fontId="1"/>
  </si>
  <si>
    <t>CILD_CILD_v2</t>
  </si>
  <si>
    <t>DRC1,DNAH5,DNAH11,CCDC39,CCDC40,ODAD2,DNAI1,DNAH9,GAS2L2,DNAAF1,DNAL1,DNAAF6,FOXJ1,RSPH4A,NME5,CCDC65,CFAP221,DNAAF3,CCNO,STK36,OFD1,SPEF2,TTC12,DNAH8,DNAAF11,RPGR</t>
  </si>
  <si>
    <t>NOTCH2は相同領域があるため正確に解析できない可能性があります。NOTCH2は相同領域があるため正確に解析できない可能性があります。</t>
    <phoneticPr fontId="1"/>
  </si>
  <si>
    <t>SLC6A8は相同領域があるため、long PCRを行っています。SLC6A8は相同領域があるため、long PCRを行っています。</t>
    <phoneticPr fontId="1"/>
  </si>
  <si>
    <t>線毛機能不全症候群_カルタゲナー症候群を含む_</t>
    <phoneticPr fontId="1"/>
  </si>
  <si>
    <t>,DRC1,DNAH5,DNAH11,CCDC39,CCDC40,ODAD2,DNAI1,DNAH9,GAS2L2,DNAAF1,DNAL1,DNAAF6,FOXJ1,RSPH4A,NME5,CCDC65,CFAP221,DNAAF3,CCNO,STK36,OFD1,SPEF2,TTC12,DNAH8,DNAAF11,RPGR,none,</t>
    <phoneticPr fontId="1"/>
  </si>
  <si>
    <t>報告書対象遺伝子:DRC1,DNAH5,DNAH11,CCDC39,CCDC40,ODAD2,DNAI1,DNAH9,GAS2L2,DNAAF1,DNAL1,DNAAF6,FOXJ1,RSPH4A,NME5,CCDC65,CFAP221,DNAAF3,CCNO,STK36,OFD1,SPEF2,TTC12,DNAH8,DNAAF11,RPGR
報告書外解析対象遺伝子:ありません。</t>
    <phoneticPr fontId="1"/>
  </si>
  <si>
    <t>色素性乾皮症遺伝子検査</t>
  </si>
  <si>
    <t>DDB2,ERCC2,ERCC3,ERCC4,ERCC5,POLH,XPA,XPC</t>
  </si>
  <si>
    <t>色素性乾皮症</t>
    <phoneticPr fontId="1"/>
  </si>
  <si>
    <t>色素性乾皮症遺伝子検査</t>
    <phoneticPr fontId="1"/>
  </si>
  <si>
    <t>KRT5,KRT14,LAMA3,LAMB3,LAMC2,ITGA3,ITGA6,ITGB4,COL17A1,PLEC1,FERMT1,KLHL24,DST,EXPH5,CD151</t>
  </si>
  <si>
    <t>DEB_DEB_v2</t>
    <phoneticPr fontId="1"/>
  </si>
  <si>
    <t>CRZ_CRZ_v3</t>
    <phoneticPr fontId="1"/>
  </si>
  <si>
    <t>NPC2</t>
  </si>
  <si>
    <t>LSD_NPD_v2</t>
    <phoneticPr fontId="1"/>
  </si>
  <si>
    <t>IL2RG,JAK3,IL7R,RAG1,RAG2,DCLRE1C,ADA,PNP,ZAP70,LIG4,NHEJ1,TBX1,SASH3,AK2,FOXN1,ATM,CHD7</t>
  </si>
  <si>
    <t>PID_SCID1_v3</t>
    <phoneticPr fontId="1"/>
  </si>
  <si>
    <t>CORO1A,PRKDC,PTPRC,STAT5B,ORAI1,STIM1,MAGT1,RAC2,SEMA3E,POLE,CD3D,CD3E,CD247,LAT,CD3G,DOCK2,RELB,TFRC,PAX1,PTCRA</t>
  </si>
  <si>
    <t>PID_SCID2_v3</t>
    <phoneticPr fontId="1"/>
  </si>
  <si>
    <t>STAT3,TYK2,IL6R,ZNF341,ERBIN,TGFBR1,TGFBR2,SPINK5,PGM3,CARD11,DOCK8,IL6ST,STAT6</t>
  </si>
  <si>
    <t>PID_HIE_v3</t>
    <phoneticPr fontId="1"/>
  </si>
  <si>
    <t>ICOS,PLCG2,LRBA,CTLA4,IL21R,MALT1,MSN,CARD11,BCL10,ITK,PIK3CD,PIK3R1,NFKB1,NFKB2,ICOSLG,KRAS</t>
  </si>
  <si>
    <t>PID_CVID2_v2</t>
    <phoneticPr fontId="1"/>
  </si>
  <si>
    <t>PRF1,UNC13D,STX11,STXBP2,FAAP24,SLC7A7,LYST,RAB27A,AP3B1,AP3D1,SH2D1A,XIAP,RHOG,CDC42,HAVCR2,NLRC4,MVK</t>
  </si>
  <si>
    <t>PID_FHL_v5</t>
    <phoneticPr fontId="1"/>
  </si>
  <si>
    <t>FAS,FASLG,CASP8,NRAS,KRAS,AIRE,FOXP3,IL2RA,CTLA4,LRBA,STAT3,IKZF1,PIK3CD,PIK3R1,PRKCD,TNFAIP3,RELA,CARD11,ADA2,PTEN</t>
  </si>
  <si>
    <t>PID_ALPS_v3</t>
    <phoneticPr fontId="1"/>
  </si>
  <si>
    <t>FOXP3,IL2RA,IL2RB,CTLA4,LRBA,STAT3,FERMT1,STAT1,STAT5B,DEF6,NBEAL2,BACH2,IKZF1,DOCK8</t>
  </si>
  <si>
    <t>PID_IPEX_v3</t>
    <phoneticPr fontId="1"/>
  </si>
  <si>
    <t>IL10,IL10RA,IL10RB,RIPK1,FOXP3,CTLA4,LRBA,WAS,XIAP,CYBA,CYBB,NCF2,NCF4,TNFAIP3,TTC7A,IKBKG,TTC37,SKIV2L,SAMD9,RELA</t>
  </si>
  <si>
    <t>PID_IBD_v3</t>
    <phoneticPr fontId="1"/>
  </si>
  <si>
    <t>SH2D1A,XIAP,MAGT1,ZAP70,PIK3CD,PIK3R1,NFKB1,CTLA4,PRF1,STXBP2,FAS,IKZF3,NBEAL2</t>
  </si>
  <si>
    <t>PID_EBVLPD_v3</t>
    <phoneticPr fontId="1"/>
  </si>
  <si>
    <t>ELANE,HAX1,WAS,CSF3R,SRP54,CXCR4,VPS45,DNAJC21,EFL1</t>
  </si>
  <si>
    <t>PID_ND1_v2</t>
    <phoneticPr fontId="1"/>
  </si>
  <si>
    <t>GFI1,G6PC3,SLC37A4,TAFAZZIN,VPS13B,USB1,JAGN1,CLPB,SMARCD2,CXCR2</t>
  </si>
  <si>
    <t>PID_ND2_v2</t>
    <phoneticPr fontId="1"/>
  </si>
  <si>
    <t>ITGB2,SLC35C1,FERMT3,RASGRP2,RAC2,ACTB,FPR1,CTSC,WDR1,CCR2,CEBPE</t>
  </si>
  <si>
    <t>PID_LAD_v2</t>
    <phoneticPr fontId="1"/>
  </si>
  <si>
    <t>CYBB,CYBA,NCF2,NCF4,G6PD,CYBC1</t>
  </si>
  <si>
    <t>PID_CGD_v4</t>
    <phoneticPr fontId="1"/>
  </si>
  <si>
    <t>IL12RB1,IL12B,IL12RB2,IL23R,IFNGR1,IFNGR2,STAT1,CYBB,IRF8,TYK2,RORC,JAK1,IKBKG,GATA2,ISG15</t>
  </si>
  <si>
    <t>PID_MSMD_v3</t>
    <phoneticPr fontId="1"/>
  </si>
  <si>
    <t>IRAK4,MYD88,TIRAP,IKBKG,NFKBIA,IKBKB,RPSA,NKX2-5,RBCK1,IRAK1,TLR7,TLR8,IRF4</t>
  </si>
  <si>
    <t>PID_TLR_v3</t>
    <phoneticPr fontId="1"/>
  </si>
  <si>
    <t>IL17RA,IL17F,STAT1,TRAF3IP2,RORC,AIRE,STAT3,IL12RB1,IL12B,CARD9,IL17RC</t>
  </si>
  <si>
    <t>PID_CMC_v3</t>
    <phoneticPr fontId="1"/>
  </si>
  <si>
    <t>STAT1,STAT2,IRF7,IFNAR1,FCGR3A,IFIH1,IRF8,MCM4,IRF9,IFNAR2,NOS2,ZNFX1,POLR3A,POLR3C,POLR3F,MAP1LC3B2,TLR7</t>
  </si>
  <si>
    <t>PID_VCP_v4</t>
    <phoneticPr fontId="1"/>
  </si>
  <si>
    <t>C1QA,C1QB,C1QC,C1R,C1S,C2,C3,C5,C6,C7,C8A,C8B,C9,CFB,CFI,CFP,MASP2,MBL2,CFD</t>
  </si>
  <si>
    <t>PID_CPD1_v2</t>
    <phoneticPr fontId="1"/>
  </si>
  <si>
    <t>DKC1,TERC,TERT,TINF2,RTEL1,ACD,WRAP53,PARN,CTC1,NOP10,NHP2,STN1,DCLRE1B</t>
  </si>
  <si>
    <t>PID_DKC_v3</t>
    <phoneticPr fontId="1"/>
  </si>
  <si>
    <t>BTK,IGHM,IGLL1,CD79A,BLNK,PIK3CD,PIK3R1,TCF3,SLC39A7,TRNT1,IKZF1,IKZF3,FNIP1,SPI1</t>
  </si>
  <si>
    <t>PID_BCD_v4</t>
    <phoneticPr fontId="1"/>
  </si>
  <si>
    <t>MEFV,TNFRSF1A,NLRP3,MVK,NOD2,PSTPIP1,PSMB8,TREX1</t>
  </si>
  <si>
    <t>HAI_HAI1_v2</t>
    <phoneticPr fontId="1"/>
  </si>
  <si>
    <t>RNASEH2A,SAMHD1,RNASEH2B,RNASEH2C,TREX1,IFIH1,ADAR,RNU7-1,LSM11</t>
  </si>
  <si>
    <t>PSMB10,PSMG2,PSMD12,COPA,USP18</t>
  </si>
  <si>
    <t>HAI_HAI2_v2</t>
    <phoneticPr fontId="1"/>
  </si>
  <si>
    <t>MEFV,NCSTN,PSENEN</t>
  </si>
  <si>
    <t>PAP_PST_v2</t>
    <phoneticPr fontId="1"/>
  </si>
  <si>
    <t>MEFV,TNFRSF1A,TNFAIP3,NOD2,PMVK</t>
  </si>
  <si>
    <t>HID_HID_v5</t>
    <phoneticPr fontId="1"/>
  </si>
  <si>
    <t>PSMB8,PSMA3,PSMB4,PSMB9,POMP</t>
  </si>
  <si>
    <t>PSMB10,PSMG2,PSMD12</t>
  </si>
  <si>
    <t>NNS_NNS_v2</t>
    <phoneticPr fontId="1"/>
  </si>
  <si>
    <t>その他の免疫不全検査(毛髪-肝-腸症候群、無脾症、化膿性汗腺炎、疣贅状表皮発育異常症を含む)</t>
    <rPh sb="2" eb="3">
      <t>ホカ</t>
    </rPh>
    <rPh sb="4" eb="8">
      <t>メンエキフゼン</t>
    </rPh>
    <rPh sb="8" eb="10">
      <t>ケンサ</t>
    </rPh>
    <rPh sb="43" eb="44">
      <t>フク</t>
    </rPh>
    <phoneticPr fontId="19"/>
  </si>
  <si>
    <t>PID_TAHE_v1</t>
  </si>
  <si>
    <t>TTC37,SKIV2L,RPSA,HMOX1,NCSTN,PSEN1,PSENEN,TMC6,TMC8,CXCR4,CIB1</t>
  </si>
  <si>
    <t>ヘルペス脳炎関連遺伝子検査</t>
    <rPh sb="4" eb="6">
      <t>ノウエン</t>
    </rPh>
    <rPh sb="6" eb="8">
      <t>カンレン</t>
    </rPh>
    <rPh sb="8" eb="13">
      <t>イデンシケンサ</t>
    </rPh>
    <phoneticPr fontId="28"/>
  </si>
  <si>
    <t>PID_HE_v1</t>
  </si>
  <si>
    <t>TLR3,UNC93B1,TRAF3,TRIF,TBK1,IRF3,DBR1,SNORA31,ATG4A</t>
  </si>
  <si>
    <t>HAI_HAI3_v1</t>
  </si>
  <si>
    <t>NLRC4,TNFAIP3</t>
  </si>
  <si>
    <t>HAI_HAI4_v1</t>
  </si>
  <si>
    <t>ADA2</t>
  </si>
  <si>
    <t>STING1,ACP5,ATAD3A,DNASE1L3,DNASE2,POLA1,STAT2,USP18,PTPN2,OAS1,TBK1,CEBPE,TLR7,TLR8,SAMD9L,C2orf69,STAT4</t>
  </si>
  <si>
    <t>HAI_HAI5_v1</t>
  </si>
  <si>
    <t>TNFAIP3</t>
  </si>
  <si>
    <t>ADAM17,HCK,LYN,SYK,HAVCR2,SLC29A3,ALPK1,ELF4,RBCK1,RELA,OTULIN,SH3BP2,SHARPIN,RNF31,WDR1,NCKAP1L,TRNT1,DOCK11</t>
  </si>
  <si>
    <t>遺伝性自己炎症疾患遺伝子検査(panel3)</t>
    <phoneticPr fontId="1"/>
  </si>
  <si>
    <t>遺伝性自己炎症疾患遺伝子検査(panel4)</t>
    <phoneticPr fontId="1"/>
  </si>
  <si>
    <t>遺伝性自己炎症疾患遺伝子検査(panel5)</t>
    <phoneticPr fontId="1"/>
  </si>
  <si>
    <t>,SMPD1,NPC1,NPC2,</t>
    <phoneticPr fontId="1"/>
  </si>
  <si>
    <t>報告書対象遺伝子:SMPD1,NPC1
報告書外解析対象遺伝子:NPC2</t>
    <phoneticPr fontId="1"/>
  </si>
  <si>
    <t>,PRF1,UNC13D,STX11,STXBP2,FAAP24,SLC7A7,LYST,RAB27A,AP3B1,AP3D1,SH2D1A,XIAP,RHOG,CDC42,HAVCR2,NLRC4,MVK,none,</t>
    <phoneticPr fontId="1"/>
  </si>
  <si>
    <t>報告書対象遺伝子:PRF1,UNC13D,STX11,STXBP2,FAAP24,SLC7A7,LYST,RAB27A,AP3B1,AP3D1,SH2D1A,XIAP,RHOG,CDC42,HAVCR2,NLRC4,MVK
報告書外解析対象遺伝子:ありません。</t>
    <phoneticPr fontId="1"/>
  </si>
  <si>
    <t>,FAS,FASLG,CASP8,NRAS,KRAS,AIRE,FOXP3,IL2RA,CTLA4,LRBA,STAT3,IKZF1,PIK3CD,PIK3R1,PRKCD,TNFAIP3,RELA,CARD11,ADA2,PTEN,none,</t>
    <phoneticPr fontId="1"/>
  </si>
  <si>
    <t>報告書対象遺伝子:FAS,FASLG,CASP8,NRAS,KRAS,AIRE,FOXP3,IL2RA,CTLA4,LRBA,STAT3,IKZF1,PIK3CD,PIK3R1,PRKCD,TNFAIP3,RELA,CARD11,ADA2,PTEN
報告書外解析対象遺伝子:ありません。</t>
    <phoneticPr fontId="1"/>
  </si>
  <si>
    <t>,IL10,IL10RA,IL10RB,RIPK1,FOXP3,CTLA4,LRBA,WAS,XIAP,CYBA,CYBB,NCF2,NCF4,TNFAIP3,TTC7A,IKBKG,TTC37,SKIV2L,SAMD9,RELA,none,</t>
    <phoneticPr fontId="1"/>
  </si>
  <si>
    <t>報告書対象遺伝子:IL10,IL10RA,IL10RB,RIPK1,FOXP3,CTLA4,LRBA,WAS,XIAP,CYBA,CYBB,NCF2,NCF4,TNFAIP3,TTC7A,IKBKG,TTC37,SKIV2L,SAMD9,RELA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</si>
  <si>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,CYBB,CYBA,NCF2,NCF4,G6PD,CYBC1,none,</t>
    <phoneticPr fontId="1"/>
  </si>
  <si>
    <t>報告書対象遺伝子:CYBB,CYBA,NCF2,NCF4,G6PD,CYBC1
報告書外解析対象遺伝子:ありません。</t>
    <phoneticPr fontId="1"/>
  </si>
  <si>
    <t>,IRAK4,MYD88,TIRAP,IKBKG,NFKBIA,IKBKB,RPSA,NKX2-5,RBCK1,IRAK1,TLR7,TLR8,IRF4,none,</t>
    <phoneticPr fontId="1"/>
  </si>
  <si>
    <t>報告書対象遺伝子:IRAK4,MYD88,TIRAP,IKBKG,NFKBIA,IKBKB,RPSA,NKX2-5,RBCK1,IRAK1,TLR7,TLR8,IRF4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</si>
  <si>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,IL2RG,JAK3,IL7R,RAG1,RAG2,DCLRE1C,ADA,PNP,ZAP70,LIG4,NHEJ1,TBX1,SASH3,AK2,FOXN1,ATM,CHD7,none,</t>
    <phoneticPr fontId="1"/>
  </si>
  <si>
    <t>報告書対象遺伝子:IL2RG,JAK3,IL7R,RAG1,RAG2,DCLRE1C,ADA,PNP,ZAP70,LIG4,NHEJ1,TBX1,SASH3,AK2,FOXN1,ATM,CHD7
報告書外解析対象遺伝子:ありません。</t>
    <phoneticPr fontId="1"/>
  </si>
  <si>
    <t>,CORO1A,PRKDC,PTPRC,STAT5B,ORAI1,STIM1,MAGT1,RAC2,SEMA3E,POLE,CD3D,CD3E,CD247,LAT,CD3G,DOCK2,RELB,TFRC,PAX1,PTCRA,none,</t>
    <phoneticPr fontId="1"/>
  </si>
  <si>
    <t>報告書対象遺伝子:CORO1A,PRKDC,PTPRC,STAT5B,ORAI1,STIM1,MAGT1,RAC2,SEMA3E,POLE,CD3D,CD3E,CD247,LAT,CD3G,DOCK2,RELB,TFRC,PAX1,PTCRA
報告書外解析対象遺伝子:ありません。</t>
    <phoneticPr fontId="1"/>
  </si>
  <si>
    <t>,ICOS,PLCG2,LRBA,CTLA4,IL21R,MALT1,MSN,CARD11,BCL10,ITK,PIK3CD,PIK3R1,NFKB1,NFKB2,ICOSLG,KRAS,none,</t>
    <phoneticPr fontId="1"/>
  </si>
  <si>
    <t>,ELANE,HAX1,WAS,CSF3R,SRP54,CXCR4,VPS45,DNAJC21,EFL1,none,</t>
    <phoneticPr fontId="1"/>
  </si>
  <si>
    <t>報告書対象遺伝子:ELANE,HAX1,WAS,CSF3R,SRP54,CXCR4,VPS45,DNAJC21,EFL1
報告書外解析対象遺伝子:ありません。</t>
    <phoneticPr fontId="1"/>
  </si>
  <si>
    <t>,GFI1,G6PC3,SLC37A4,TAFAZZIN,VPS13B,USB1,JAGN1,CLPB,SMARCD2,CXCR2,none,</t>
    <phoneticPr fontId="1"/>
  </si>
  <si>
    <t>報告書対象遺伝子:GFI1,G6PC3,SLC37A4,TAFAZZIN,VPS13B,USB1,JAGN1,CLPB,SMARCD2,CXCR2
報告書外解析対象遺伝子:ありません。</t>
    <phoneticPr fontId="1"/>
  </si>
  <si>
    <t>,STAT3,TYK2,IL6R,ZNF341,ERBIN,TGFBR1,TGFBR2,SPINK5,PGM3,CARD11,DOCK8,IL6ST,STAT6,none,</t>
    <phoneticPr fontId="1"/>
  </si>
  <si>
    <t>報告書対象遺伝子:STAT3,TYK2,IL6R,ZNF341,ERBIN,TGFBR1,TGFBR2,SPINK5,PGM3,CARD11,DOCK8,IL6ST,STAT6
報告書外解析対象遺伝子:ありません。</t>
    <phoneticPr fontId="1"/>
  </si>
  <si>
    <t>,IL17RA,IL17F,STAT1,TRAF3IP2,RORC,AIRE,STAT3,IL12RB1,IL12B,CARD9,IL17RC,none,</t>
    <phoneticPr fontId="1"/>
  </si>
  <si>
    <t>報告書対象遺伝子:IL17RA,IL17F,STAT1,TRAF3IP2,RORC,AIRE,STAT3,IL12RB1,IL12B,CARD9,IL17RC
報告書外解析対象遺伝子:ありません。</t>
    <phoneticPr fontId="1"/>
  </si>
  <si>
    <t>,BTK,IGHM,IGLL1,CD79A,BLNK,PIK3CD,PIK3R1,TCF3,SLC39A7,TRNT1,IKZF1,IKZF3,FNIP1,SPI1,none,</t>
    <phoneticPr fontId="1"/>
  </si>
  <si>
    <t>報告書対象遺伝子:BTK,IGHM,IGLL1,CD79A,BLNK,PIK3CD,PIK3R1,TCF3,SLC39A7,TRNT1,IKZF1,IKZF3,FNIP1,SPI1
報告書外解析対象遺伝子:ありません。</t>
    <phoneticPr fontId="1"/>
  </si>
  <si>
    <t>,C1QA,C1QB,C1QC,C1R,C1S,C2,C3,C5,C6,C7,C8A,C8B,C9,CFB,CFI,CFP,MASP2,MBL2,CFD,none,</t>
    <phoneticPr fontId="1"/>
  </si>
  <si>
    <t>報告書対象遺伝子:C1QA,C1QB,C1QC,C1R,C1S,C2,C3,C5,C6,C7,C8A,C8B,C9,CFB,CFI,CFP,MASP2,MBL2,CFD
報告書外解析対象遺伝子:ありません。</t>
    <phoneticPr fontId="1"/>
  </si>
  <si>
    <t>,STAT1,STAT2,IRF7,IFNAR1,FCGR3A,IFIH1,IRF8,MCM4,IRF9,IFNAR2,NOS2,ZNFX1,POLR3A,POLR3C,POLR3F,MAP1LC3B2,TLR7,none,</t>
    <phoneticPr fontId="1"/>
  </si>
  <si>
    <t>報告書対象遺伝子:STAT1,STAT2,IRF7,IFNAR1,FCGR3A,IFIH1,IRF8,MCM4,IRF9,IFNAR2,NOS2,ZNFX1,POLR3A,POLR3C,POLR3F,MAP1LC3B2,TLR7
報告書外解析対象遺伝子:ありません。</t>
    <phoneticPr fontId="1"/>
  </si>
  <si>
    <t>,IL12RB1,IL12B,IL12RB2,IL23R,IFNGR1,IFNGR2,STAT1,CYBB,IRF8,TYK2,RORC,JAK1,IKBKG,GATA2,ISG15,none,</t>
    <phoneticPr fontId="1"/>
  </si>
  <si>
    <t>報告書対象遺伝子:IL12RB1,IL12B,IL12RB2,IL23R,IFNGR1,IFNGR2,STAT1,CYBB,IRF8,TYK2,RORC,JAK1,IKBKG,GATA2,ISG15
報告書外解析対象遺伝子:ありません。
※IKBKGに関しては相同領域があるため、次世代シークエンサーに加え、long PCR後sanger法にてもバリアントを確認していますが、IKBKGのex3-ex10の大欠失の検出は不可能です。</t>
    <phoneticPr fontId="1"/>
  </si>
  <si>
    <t>,FOXP3,IL2RA,IL2RB,CTLA4,LRBA,STAT3,FERMT1,STAT1,STAT5B,DEF6,NBEAL2,BACH2,IKZF1,DOCK8,none,</t>
    <phoneticPr fontId="1"/>
  </si>
  <si>
    <t>報告書対象遺伝子:FOXP3,IL2RA,IL2RB,CTLA4,LRBA,STAT3,FERMT1,STAT1,STAT5B,DEF6,NBEAL2,BACH2,IKZF1,DOCK8
報告書外解析対象遺伝子:ありません。</t>
    <phoneticPr fontId="1"/>
  </si>
  <si>
    <t>,DKC1,TERC,TERT,TINF2,RTEL1,ACD,WRAP53,PARN,CTC1,NOP10,NHP2,STN1,DCLRE1B,none,</t>
    <phoneticPr fontId="1"/>
  </si>
  <si>
    <t>報告書対象遺伝子:DKC1,TERC,TERT,TINF2,RTEL1,ACD,WRAP53,PARN,CTC1,NOP10,NHP2,STN1,DCLRE1B
報告書外解析対象遺伝子:ありません。</t>
    <phoneticPr fontId="1"/>
  </si>
  <si>
    <t>,SH2D1A,XIAP,MAGT1,ZAP70,PIK3CD,PIK3R1,NFKB1,CTLA4,PRF1,STXBP2,FAS,IKZF3,NBEAL2,none,</t>
    <phoneticPr fontId="1"/>
  </si>
  <si>
    <t>報告書対象遺伝子:SH2D1A,XIAP,MAGT1,ZAP70,PIK3CD,PIK3R1,NFKB1,CTLA4,PRF1,STXBP2,FAS,IKZF3,NBEAL2
報告書外解析対象遺伝子:ありません。</t>
    <phoneticPr fontId="1"/>
  </si>
  <si>
    <t>,ITGB2,SLC35C1,FERMT3,RASGRP2,RAC2,ACTB,FPR1,CTSC,WDR1,CCR2,CEBPE,none,</t>
    <phoneticPr fontId="1"/>
  </si>
  <si>
    <t>報告書対象遺伝子:ITGB2,SLC35C1,FERMT3,RASGRP2,RAC2,ACTB,FPR1,CTSC,WDR1,CCR2,CEBPE
報告書外解析対象遺伝子:ありません。</t>
    <phoneticPr fontId="1"/>
  </si>
  <si>
    <t>,MVK,MEFV,TNFRSF1A,TNFAIP3,NOD2,PMVK,</t>
    <phoneticPr fontId="1"/>
  </si>
  <si>
    <t>報告書対象遺伝子:MVK
報告書外解析対象遺伝子:MEFV,TNFRSF1A,TNFAIP3,NOD2,PMVK</t>
    <phoneticPr fontId="1"/>
  </si>
  <si>
    <t>,PSTPIP1,MEFV,NCSTN,PSENEN,</t>
    <phoneticPr fontId="1"/>
  </si>
  <si>
    <t>報告書対象遺伝子:PSTPIP1
報告書外解析対象遺伝子:MEFV,NCSTN,PSENEN</t>
    <phoneticPr fontId="1"/>
  </si>
  <si>
    <t>,ADA2,NLRC4,TNFAIP3,MEFV,TNFRSF1A,NLRP3,MVK,NOD2,PSTPIP1,PSMB8,TREX1,</t>
    <phoneticPr fontId="1"/>
  </si>
  <si>
    <t>報告書対象遺伝子:ADA2,NLRC4,TNFAIP3
報告書外解析対象遺伝子:MEFV,TNFRSF1A,NLRP3,MVK,NOD2,PSTPIP1,PSMB8,TREX1</t>
    <phoneticPr fontId="1"/>
  </si>
  <si>
    <t>,RNASEH2A,SAMHD1,RNASEH2B,RNASEH2C,TREX1,IFIH1,ADAR,RNU7-1,LSM11,PSMB10,PSMG2,PSMD12,COPA,USP18,</t>
    <phoneticPr fontId="1"/>
  </si>
  <si>
    <t>報告書対象遺伝子:RNASEH2A,SAMHD1,RNASEH2B,RNASEH2C,TREX1,IFIH1,ADAR,RNU7-1,LSM11
報告書外解析対象遺伝子:PSMB10,PSMG2,PSMD12,COPA,USP18</t>
    <phoneticPr fontId="1"/>
  </si>
  <si>
    <t>,PSMB8,PSMA3,PSMB4,PSMB9,POMP,PSMB10,PSMG2,PSMD12,</t>
    <phoneticPr fontId="1"/>
  </si>
  <si>
    <t>報告書対象遺伝子:PSMB8,PSMA3,PSMB4,PSMB9,POMP
報告書外解析対象遺伝子:PSMB10,PSMG2,PSMD12</t>
    <phoneticPr fontId="1"/>
  </si>
  <si>
    <t>,COL7A1,KRT5,KRT14,LAMA3,LAMB3,LAMC2,ITGA3,ITGA6,ITGB4,COL17A1,PLEC1,FERMT1,KLHL24,DST,EXPH5,CD151,</t>
    <phoneticPr fontId="1"/>
  </si>
  <si>
    <t>報告書対象遺伝子:COL7A1
報告書外解析対象遺伝子:KRT5,KRT14,LAMA3,LAMB3,LAMC2,ITGA3,ITGA6,ITGB4,COL17A1,PLEC1,FERMT1,KLHL24,DST,EXPH5,CD151</t>
    <phoneticPr fontId="1"/>
  </si>
  <si>
    <t>COL5A1,COL5A2,AEBP1</t>
    <phoneticPr fontId="1"/>
  </si>
  <si>
    <t>EDS_NOV_v4</t>
    <phoneticPr fontId="1"/>
  </si>
  <si>
    <t>,COL5A1,COL5A2,AEBP1,COL1A1,COL1A2,PLOD1,ADAMTS2,CHST14,FKBP14,TNXB,</t>
    <phoneticPr fontId="1"/>
  </si>
  <si>
    <t>報告書対象遺伝子:COL5A1,COL5A2,AEBP1
報告書外解析対象遺伝子:COL1A1,COL1A2,PLOD1,ADAMTS2,CHST14,FKBP14,TNXB
※TNXBの一部に相同領域があるため一部long PCRを行っています。</t>
    <phoneticPr fontId="1"/>
  </si>
  <si>
    <t>,TTC37,SKIV2L,RPSA,HMOX1,NCSTN,PSEN1,PSENEN,TMC6,TMC8,CXCR4,CIB1,none,</t>
    <phoneticPr fontId="1"/>
  </si>
  <si>
    <t>報告書対象遺伝子:TTC37,SKIV2L,RPSA,HMOX1,NCSTN,PSEN1,PSENEN,TMC6,TMC8,CXCR4,CIB1
報告書外解析対象遺伝子:ありません。</t>
    <phoneticPr fontId="1"/>
  </si>
  <si>
    <t>その他の免疫不全検査(毛髪-肝-腸症候群、無脾症、化膿性汗腺炎、疣贅状表皮発育異常症を含む)</t>
    <phoneticPr fontId="1"/>
  </si>
  <si>
    <t>,TLR3,UNC93B1,TRAF3,TRIF,TBK1,IRF3,DBR1,SNORA31,ATG4A,none,</t>
    <phoneticPr fontId="1"/>
  </si>
  <si>
    <t>報告書対象遺伝子:TLR3,UNC93B1,TRAF3,TRIF,TBK1,IRF3,DBR1,SNORA31,ATG4A
報告書外解析対象遺伝子:ありません。</t>
    <phoneticPr fontId="1"/>
  </si>
  <si>
    <t>ヘルペス脳炎関連遺伝子検査</t>
    <phoneticPr fontId="1"/>
  </si>
  <si>
    <t>,ADA2,STING1,ACP5,ATAD3A,DNASE1L3,DNASE2,POLA1,STAT2,USP18,PTPN2,OAS1,TBK1,CEBPE,TLR7,TLR8,SAMD9L,C2orf69,STAT4,</t>
    <phoneticPr fontId="1"/>
  </si>
  <si>
    <t>報告書対象遺伝子:ADA2
報告書外解析対象遺伝子:STING1,ACP5,ATAD3A,DNASE1L3,DNASE2,POLA1,STAT2,USP18,PTPN2,OAS1,TBK1,CEBPE,TLR7,TLR8,SAMD9L,C2orf69,STAT4</t>
    <phoneticPr fontId="1"/>
  </si>
  <si>
    <t>,TNFAIP3,ADAM17,HCK,LYN,SYK,HAVCR2,SLC29A3,ALPK1,ELF4,RBCK1,RELA,OTULIN,SH3BP2,SHARPIN,RNF31,WDR1,NCKAP1L,TRNT1,DOCK11,</t>
    <phoneticPr fontId="1"/>
  </si>
  <si>
    <t>報告書対象遺伝子:TNFAIP3
報告書外解析対象遺伝子:ADAM17,HCK,LYN,SYK,HAVCR2,SLC29A3,ALPK1,ELF4,RBCK1,RELA,OTULIN,SH3BP2,SHARPIN,RNF31,WDR1,NCKAP1L,TRNT1,DOCK11</t>
    <phoneticPr fontId="1"/>
  </si>
  <si>
    <t>ADA2,IL1RN,LPIN2,NLRP1,RIPK1,PIGT,PSMB8,MEFV,MVK,NLRP12,NLRP3,PLCG2,NOD2,CDC42,TNFRSF1A,PSTPIP1,IL1R1,XIAP,PMVK</t>
    <phoneticPr fontId="1"/>
  </si>
  <si>
    <t>中條・西村症候群</t>
    <phoneticPr fontId="1"/>
  </si>
  <si>
    <t>中條・西村症候群遺伝子検査</t>
    <phoneticPr fontId="1"/>
  </si>
  <si>
    <t>,NLRC4,TNFAIP3,ADA2,IL1RN,LPIN2,NLRP1,RIPK1,PIGT,PSMB8,MEFV,MVK,NLRP12,NLRP3,PLCG2,NOD2,CDC42,TNFRSF1A,PSTPIP1,IL1R1,XIAP,PMVK,</t>
    <phoneticPr fontId="1"/>
  </si>
  <si>
    <t>報告書対象遺伝子:NLRC4,TNFAIP3
報告書外解析対象遺伝子:ADA2,IL1RN,LPIN2,NLRP1,RIPK1,PIGT,PSMB8,MEFV,MVK,NLRP12,NLRP3,PLCG2,NOD2,CDC42,TNFRSF1A,PSTPIP1,IL1R1,XIAP,PMVK</t>
    <phoneticPr fontId="1"/>
  </si>
  <si>
    <t>XP_XP_v3</t>
    <phoneticPr fontId="1"/>
  </si>
  <si>
    <t>ERCC8,ERCC6,UVSSA,GTF2H5,ERCC1,ADAR</t>
  </si>
  <si>
    <t>,DDB2,ERCC2,ERCC3,ERCC4,ERCC5,POLH,XPA,XPC,ERCC8,ERCC6,UVSSA,GTF2H5,ERCC1,ADAR,</t>
    <phoneticPr fontId="1"/>
  </si>
  <si>
    <t>報告書対象遺伝子:DDB2,ERCC2,ERCC3,ERCC4,ERCC5,POLH,XPA,XPC
報告書外解析対象遺伝子:ERCC8,ERCC6,UVSSA,GTF2H5,ERCC1,ADAR</t>
    <phoneticPr fontId="1"/>
  </si>
  <si>
    <t>ICOSLGは相同領域があるため正確に解析できない可能性があります。</t>
  </si>
  <si>
    <t>報告書対象遺伝子:ICOS,PLCG2,LRBA,CTLA4,IL21R,MALT1,MSN,CARD11,BCL10,ITK,PIK3CD,PIK3R1,NFKB1,NFKB2,ICOSLG,KRAS
報告書外解析対象遺伝子:ありません。
※ICOSLGは相同領域があるため正確に解析できない可能性があります。</t>
    <phoneticPr fontId="1"/>
  </si>
  <si>
    <t>FGFR1,ERF,TCF12,MSX2,IL11RA,RAB23,EFNB1,TWIST1</t>
    <phoneticPr fontId="48"/>
  </si>
  <si>
    <t>,FGFR2,FGFR3,FGFR1,ERF,TCF12,MSX2,IL11RA,RAB23,EFNB1,TWIST1,</t>
    <phoneticPr fontId="1"/>
  </si>
  <si>
    <t>報告書対象遺伝子:FGFR2,FGFR3
報告書外解析対象遺伝子:FGFR1,ERF,TCF12,MSX2,IL11RA,RAB23,EFNB1,TWIST1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</si>
</sst>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49"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0.5"/>
      <name val="ＭＳ ゴシック"/>
      <family val="3"/>
      <charset val="128"/>
    </font>
    <font>
      <b/>
      <sz val="10.5"/>
      <name val="ＭＳ ゴシック"/>
      <family val="3"/>
      <charset val="128"/>
    </font>
    <font>
      <b/>
      <sz val="14"/>
      <name val="ＭＳ ゴシック"/>
      <family val="3"/>
      <charset val="128"/>
    </font>
    <font>
      <b/>
      <sz val="11"/>
      <name val="ＭＳ ゴシック"/>
      <family val="3"/>
      <charset val="128"/>
    </font>
    <font>
      <sz val="11"/>
      <name val="ＭＳ ゴシック"/>
      <family val="3"/>
      <charset val="128"/>
    </font>
    <font>
      <sz val="10.5"/>
      <color rgb="FF0070C0"/>
      <name val="ＭＳ ゴシック"/>
      <family val="3"/>
      <charset val="128"/>
    </font>
    <font>
      <sz val="11"/>
      <color rgb="FF0070C0"/>
      <name val="ＭＳ Ｐゴシック"/>
      <family val="2"/>
      <scheme val="minor"/>
    </font>
    <font>
      <sz val="11"/>
      <color rgb="FF0070C0"/>
      <name val="ＭＳ Ｐゴシック"/>
      <family val="3"/>
      <charset val="128"/>
    </font>
    <font>
      <b/>
      <sz val="11"/>
      <color rgb="FF0070C0"/>
      <name val="ＭＳ ゴシック"/>
      <family val="3"/>
      <charset val="128"/>
    </font>
    <font>
      <b/>
      <sz val="10.5"/>
      <color rgb="FFFF0000"/>
      <name val="ＭＳ ゴシック"/>
      <family val="3"/>
      <charset val="128"/>
    </font>
    <font>
      <b/>
      <sz val="11"/>
      <color theme="1"/>
      <name val="ＭＳ Ｐゴシック"/>
      <family val="3"/>
      <charset val="128"/>
      <scheme val="minor"/>
    </font>
    <font>
      <b/>
      <sz val="11"/>
      <color rgb="FFFF0000"/>
      <name val="ＭＳ Ｐゴシック"/>
      <family val="3"/>
      <charset val="128"/>
      <scheme val="minor"/>
    </font>
    <font>
      <sz val="11"/>
      <name val="ＭＳ Ｐゴシック"/>
      <family val="3"/>
      <charset val="128"/>
      <scheme val="minor"/>
    </font>
    <font>
      <u/>
      <sz val="11"/>
      <color theme="10"/>
      <name val="ＭＳ Ｐゴシック"/>
      <family val="2"/>
      <scheme val="minor"/>
    </font>
    <font>
      <sz val="11"/>
      <color theme="1"/>
      <name val="ＭＳ Ｐゴシック"/>
      <family val="3"/>
      <charset val="128"/>
      <scheme val="minor"/>
    </font>
    <font>
      <sz val="14"/>
      <name val="ＭＳ ゴシック"/>
      <family val="3"/>
      <charset val="128"/>
    </font>
    <font>
      <b/>
      <sz val="22"/>
      <color rgb="FFFF0000"/>
      <name val="ＭＳ ゴシック"/>
      <family val="3"/>
      <charset val="128"/>
    </font>
    <font>
      <b/>
      <sz val="28"/>
      <name val="ＭＳ ゴシック"/>
      <family val="3"/>
      <charset val="128"/>
    </font>
    <font>
      <b/>
      <sz val="11"/>
      <name val="ＭＳ Ｐゴシック"/>
      <family val="3"/>
      <charset val="128"/>
      <scheme val="minor"/>
    </font>
    <font>
      <b/>
      <sz val="14"/>
      <color rgb="FFFF0000"/>
      <name val="ＭＳ ゴシック"/>
      <family val="3"/>
      <charset val="128"/>
    </font>
    <font>
      <sz val="10.5"/>
      <color rgb="FFFF0000"/>
      <name val="ＭＳ ゴシック"/>
      <family val="3"/>
      <charset val="128"/>
    </font>
    <font>
      <sz val="11"/>
      <color rgb="FFFF0000"/>
      <name val="ＭＳ ゴシック"/>
      <family val="3"/>
      <charset val="128"/>
    </font>
    <font>
      <b/>
      <sz val="15"/>
      <color theme="4"/>
      <name val="ＭＳ ゴシック"/>
      <family val="3"/>
      <charset val="128"/>
    </font>
    <font>
      <b/>
      <sz val="13"/>
      <name val="ＭＳ ゴシック"/>
      <family val="3"/>
      <charset val="128"/>
    </font>
    <font>
      <b/>
      <sz val="12"/>
      <name val="ＭＳ ゴシック"/>
      <family val="3"/>
      <charset val="128"/>
    </font>
    <font>
      <b/>
      <sz val="12"/>
      <color rgb="FFFF0000"/>
      <name val="ＭＳ ゴシック"/>
      <family val="3"/>
      <charset val="128"/>
    </font>
    <font>
      <b/>
      <sz val="20"/>
      <name val="ＭＳ ゴシック"/>
      <family val="3"/>
      <charset val="128"/>
    </font>
    <font>
      <sz val="10.5"/>
      <color theme="0"/>
      <name val="ＭＳ ゴシック"/>
      <family val="3"/>
      <charset val="128"/>
    </font>
    <font>
      <sz val="11"/>
      <color theme="0"/>
      <name val="ＭＳ ゴシック"/>
      <family val="3"/>
      <charset val="128"/>
    </font>
    <font>
      <sz val="11"/>
      <name val="ＭＳ Ｐゴシック"/>
      <family val="2"/>
      <charset val="128"/>
      <scheme val="minor"/>
    </font>
    <font>
      <sz val="20"/>
      <color theme="1"/>
      <name val="ＭＳ Ｐゴシック"/>
      <family val="3"/>
      <charset val="128"/>
      <scheme val="minor"/>
    </font>
    <font>
      <b/>
      <u/>
      <sz val="10.5"/>
      <color rgb="FFFF0000"/>
      <name val="ＭＳ ゴシック"/>
      <family val="3"/>
      <charset val="128"/>
    </font>
    <font>
      <sz val="10.5"/>
      <color theme="0"/>
      <name val="ＭＳ Ｐゴシック"/>
      <family val="3"/>
      <charset val="128"/>
      <scheme val="minor"/>
    </font>
    <font>
      <sz val="11"/>
      <color theme="0"/>
      <name val="ＭＳ Ｐゴシック"/>
      <family val="2"/>
      <scheme val="minor"/>
    </font>
    <font>
      <b/>
      <sz val="28"/>
      <color theme="7" tint="0.79998168889431442"/>
      <name val="ＭＳ ゴシック"/>
      <family val="3"/>
      <charset val="128"/>
    </font>
    <font>
      <b/>
      <u/>
      <sz val="11"/>
      <color rgb="FFFF0000"/>
      <name val="ＭＳ ゴシック"/>
      <family val="3"/>
      <charset val="128"/>
    </font>
    <font>
      <sz val="11"/>
      <color rgb="FF000000"/>
      <name val="ＭＳ Ｐゴシック"/>
      <family val="3"/>
      <charset val="128"/>
    </font>
    <font>
      <sz val="10.5"/>
      <color theme="1"/>
      <name val="ＭＳ ゴシック"/>
      <family val="3"/>
      <charset val="128"/>
    </font>
    <font>
      <b/>
      <u/>
      <sz val="10.5"/>
      <name val="ＭＳ ゴシック"/>
      <family val="3"/>
      <charset val="128"/>
    </font>
    <font>
      <b/>
      <u/>
      <sz val="10.5"/>
      <color theme="1"/>
      <name val="ＭＳ ゴシック"/>
      <family val="3"/>
      <charset val="128"/>
    </font>
    <font>
      <b/>
      <sz val="18"/>
      <color rgb="FFFF0000"/>
      <name val="ＭＳ ゴシック"/>
      <family val="3"/>
      <charset val="128"/>
    </font>
    <font>
      <b/>
      <u/>
      <sz val="11"/>
      <color rgb="FFFF0000"/>
      <name val="ＭＳ Ｐゴシック"/>
      <family val="3"/>
      <charset val="128"/>
      <scheme val="minor"/>
    </font>
    <font>
      <b/>
      <u/>
      <sz val="11"/>
      <name val="ＭＳ Ｐゴシック"/>
      <family val="3"/>
      <charset val="128"/>
      <scheme val="minor"/>
    </font>
    <font>
      <u/>
      <sz val="11"/>
      <name val="ＭＳ Ｐゴシック"/>
      <family val="3"/>
      <charset val="128"/>
      <scheme val="minor"/>
    </font>
    <font>
      <sz val="11"/>
      <color rgb="FFFF0000"/>
      <name val="ＭＳ Ｐゴシック"/>
      <family val="3"/>
      <charset val="128"/>
      <scheme val="minor"/>
    </font>
    <font>
      <sz val="6"/>
      <name val="ＭＳ Ｐゴシック"/>
      <family val="2"/>
      <charset val="128"/>
      <scheme val="minor"/>
    </font>
  </fonts>
  <fills count="6">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s>
  <borders count="22">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style="thin">
        <color indexed="64"/>
      </left>
      <right/>
      <top style="thin">
        <color indexed="64"/>
      </top>
      <bottom style="dotted">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tted">
        <color auto="1"/>
      </top>
      <bottom style="dotted">
        <color auto="1"/>
      </bottom>
      <diagonal/>
    </border>
    <border>
      <left style="thin">
        <color indexed="64"/>
      </left>
      <right/>
      <top/>
      <bottom/>
      <diagonal/>
    </border>
  </borders>
  <cellStyleXfs count="3">
    <xf numFmtId="0" fontId="0" fillId="0" borderId="0"/>
    <xf numFmtId="0" fontId="1" fillId="0" borderId="0">
      <alignment vertical="center"/>
    </xf>
    <xf numFmtId="0" fontId="16" fillId="0" borderId="0" applyNumberFormat="0" applyFill="0" applyBorder="0" applyAlignment="0" applyProtection="0"/>
  </cellStyleXfs>
  <cellXfs count="111">
    <xf numFmtId="0" fontId="0" fillId="0" borderId="0" xfId="0"/>
    <xf numFmtId="0" fontId="0" fillId="0" borderId="0" xfId="0" applyAlignment="1">
      <alignment vertical="center" wrapText="1"/>
    </xf>
    <xf numFmtId="0" fontId="0" fillId="0" borderId="0" xfId="0" applyAlignment="1">
      <alignment vertical="center"/>
    </xf>
    <xf numFmtId="0" fontId="0" fillId="0" borderId="0" xfId="0" quotePrefix="1"/>
    <xf numFmtId="49" fontId="0" fillId="0" borderId="0" xfId="0" applyNumberFormat="1"/>
    <xf numFmtId="0" fontId="3" fillId="4" borderId="14" xfId="0" applyFont="1" applyFill="1" applyBorder="1" applyAlignment="1" applyProtection="1">
      <alignment horizontal="left" vertical="center"/>
      <protection locked="0"/>
    </xf>
    <xf numFmtId="49" fontId="3" fillId="4" borderId="2" xfId="0" applyNumberFormat="1" applyFont="1" applyFill="1" applyBorder="1" applyAlignment="1" applyProtection="1">
      <alignment horizontal="left" vertical="center"/>
      <protection locked="0"/>
    </xf>
    <xf numFmtId="0" fontId="3" fillId="4" borderId="15" xfId="0" applyFont="1" applyFill="1" applyBorder="1" applyAlignment="1" applyProtection="1">
      <alignment horizontal="left" vertical="center"/>
      <protection locked="0"/>
    </xf>
    <xf numFmtId="176" fontId="18" fillId="4" borderId="2" xfId="0" applyNumberFormat="1" applyFont="1" applyFill="1" applyBorder="1" applyAlignment="1" applyProtection="1">
      <alignment horizontal="center" vertical="center"/>
      <protection locked="0"/>
    </xf>
    <xf numFmtId="49" fontId="3" fillId="4" borderId="2" xfId="0" applyNumberFormat="1" applyFont="1" applyFill="1" applyBorder="1" applyAlignment="1" applyProtection="1">
      <alignment horizontal="center" vertical="center"/>
      <protection locked="0"/>
    </xf>
    <xf numFmtId="177" fontId="3" fillId="4" borderId="2" xfId="0" applyNumberFormat="1" applyFont="1" applyFill="1" applyBorder="1" applyAlignment="1" applyProtection="1">
      <alignment horizontal="center" vertical="center"/>
      <protection locked="0"/>
    </xf>
    <xf numFmtId="0" fontId="3" fillId="4" borderId="6" xfId="0" applyFont="1" applyFill="1" applyBorder="1" applyAlignment="1" applyProtection="1">
      <alignment horizontal="left" vertical="center"/>
      <protection locked="0"/>
    </xf>
    <xf numFmtId="0" fontId="6" fillId="4" borderId="2" xfId="0" applyFont="1" applyFill="1" applyBorder="1" applyAlignment="1" applyProtection="1">
      <alignment horizontal="center" vertical="center"/>
      <protection locked="0"/>
    </xf>
    <xf numFmtId="49" fontId="3" fillId="4" borderId="2" xfId="0" applyNumberFormat="1" applyFont="1" applyFill="1" applyBorder="1" applyAlignment="1" applyProtection="1">
      <alignment horizontal="left" vertical="top" wrapText="1"/>
      <protection locked="0"/>
    </xf>
    <xf numFmtId="0" fontId="0" fillId="0" borderId="8" xfId="0" applyBorder="1"/>
    <xf numFmtId="0" fontId="30" fillId="4" borderId="0" xfId="0" applyFont="1" applyFill="1" applyAlignment="1" applyProtection="1">
      <alignment horizontal="center" vertical="center"/>
      <protection locked="0"/>
    </xf>
    <xf numFmtId="0" fontId="3" fillId="4" borderId="7" xfId="0" applyFont="1" applyFill="1" applyBorder="1" applyAlignment="1" applyProtection="1">
      <alignment horizontal="left" vertical="center"/>
      <protection locked="0"/>
    </xf>
    <xf numFmtId="0" fontId="13" fillId="0" borderId="5" xfId="0" applyFont="1" applyBorder="1" applyAlignment="1" applyProtection="1">
      <alignment vertical="center" wrapText="1"/>
    </xf>
    <xf numFmtId="0" fontId="36" fillId="0" borderId="0" xfId="0" applyFont="1" applyAlignment="1" applyProtection="1">
      <alignment vertical="center" wrapText="1"/>
    </xf>
    <xf numFmtId="0" fontId="0" fillId="0" borderId="0" xfId="0" applyAlignment="1" applyProtection="1">
      <alignment vertical="center" wrapText="1"/>
    </xf>
    <xf numFmtId="0" fontId="0" fillId="0" borderId="3" xfId="0" applyBorder="1" applyAlignment="1" applyProtection="1">
      <alignment vertical="center" wrapText="1"/>
    </xf>
    <xf numFmtId="0" fontId="17" fillId="0" borderId="0" xfId="0" applyFont="1" applyAlignment="1" applyProtection="1">
      <alignment horizontal="left" vertical="center" wrapText="1"/>
    </xf>
    <xf numFmtId="0" fontId="0" fillId="0" borderId="18" xfId="0" applyBorder="1" applyAlignment="1" applyProtection="1">
      <alignment vertical="center" wrapText="1"/>
    </xf>
    <xf numFmtId="0" fontId="13" fillId="0" borderId="18" xfId="0" applyFont="1" applyBorder="1" applyAlignment="1" applyProtection="1">
      <alignment horizontal="center" vertical="center" wrapText="1"/>
      <protection locked="0"/>
    </xf>
    <xf numFmtId="0" fontId="13" fillId="0" borderId="5" xfId="0" applyFont="1" applyBorder="1" applyAlignment="1" applyProtection="1">
      <alignment vertical="center" wrapText="1"/>
      <protection locked="0"/>
    </xf>
    <xf numFmtId="0" fontId="21" fillId="0" borderId="5" xfId="0" applyFont="1" applyBorder="1" applyAlignment="1" applyProtection="1">
      <alignment vertical="center" wrapText="1"/>
      <protection locked="0"/>
    </xf>
    <xf numFmtId="0" fontId="33" fillId="0" borderId="0" xfId="0" applyFont="1" applyAlignment="1" applyProtection="1">
      <alignment horizontal="center" vertical="center" wrapText="1"/>
      <protection locked="0"/>
    </xf>
    <xf numFmtId="0" fontId="0" fillId="0" borderId="3" xfId="0" applyBorder="1" applyAlignment="1" applyProtection="1">
      <alignment vertical="center" wrapText="1"/>
      <protection locked="0"/>
    </xf>
    <xf numFmtId="0" fontId="15" fillId="0" borderId="3" xfId="0" applyFont="1" applyBorder="1" applyAlignment="1" applyProtection="1">
      <alignment vertical="center" wrapText="1"/>
      <protection locked="0"/>
    </xf>
    <xf numFmtId="0" fontId="0" fillId="0" borderId="0" xfId="0" applyAlignment="1" applyProtection="1">
      <alignment vertical="center" wrapText="1"/>
      <protection locked="0"/>
    </xf>
    <xf numFmtId="0" fontId="15" fillId="0" borderId="0" xfId="0" applyFont="1" applyAlignment="1" applyProtection="1">
      <alignment vertical="center" wrapText="1"/>
      <protection locked="0"/>
    </xf>
    <xf numFmtId="0" fontId="15" fillId="0" borderId="0" xfId="0" applyFont="1" applyAlignment="1" applyProtection="1">
      <alignment vertical="center"/>
      <protection locked="0"/>
    </xf>
    <xf numFmtId="0" fontId="17" fillId="0" borderId="0" xfId="0" applyFont="1" applyAlignment="1" applyProtection="1">
      <alignment horizontal="left" vertical="center"/>
      <protection locked="0"/>
    </xf>
    <xf numFmtId="0" fontId="15" fillId="0" borderId="0" xfId="0" applyFont="1" applyAlignment="1" applyProtection="1">
      <alignment horizontal="left" vertical="center"/>
      <protection locked="0"/>
    </xf>
    <xf numFmtId="0" fontId="33" fillId="0" borderId="18" xfId="0" applyFont="1" applyBorder="1" applyAlignment="1" applyProtection="1">
      <alignment horizontal="center" vertical="center" wrapText="1"/>
      <protection locked="0"/>
    </xf>
    <xf numFmtId="0" fontId="0" fillId="0" borderId="18" xfId="0" applyBorder="1" applyAlignment="1" applyProtection="1">
      <alignment vertical="center" wrapText="1"/>
      <protection locked="0"/>
    </xf>
    <xf numFmtId="0" fontId="15" fillId="0" borderId="18" xfId="0" applyFont="1" applyBorder="1" applyAlignment="1" applyProtection="1">
      <alignment vertical="center" wrapText="1"/>
      <protection locked="0"/>
    </xf>
    <xf numFmtId="0" fontId="13" fillId="0" borderId="1" xfId="0" applyFont="1" applyBorder="1" applyAlignment="1" applyProtection="1">
      <alignment vertical="center" wrapText="1"/>
      <protection locked="0"/>
    </xf>
    <xf numFmtId="0" fontId="0" fillId="0" borderId="16" xfId="0" applyBorder="1" applyAlignment="1" applyProtection="1">
      <alignment vertical="center" wrapText="1"/>
      <protection locked="0"/>
    </xf>
    <xf numFmtId="0" fontId="0" fillId="0" borderId="9" xfId="0" applyBorder="1" applyAlignment="1" applyProtection="1">
      <alignment vertical="center" wrapText="1"/>
      <protection locked="0"/>
    </xf>
    <xf numFmtId="0" fontId="32" fillId="0" borderId="9" xfId="0" applyFont="1" applyBorder="1" applyAlignment="1" applyProtection="1">
      <alignment vertical="center"/>
      <protection locked="0"/>
    </xf>
    <xf numFmtId="0" fontId="17" fillId="0" borderId="0" xfId="0" applyFont="1" applyAlignment="1" applyProtection="1">
      <alignment vertical="center"/>
      <protection locked="0"/>
    </xf>
    <xf numFmtId="0" fontId="0" fillId="0" borderId="19" xfId="0" applyBorder="1" applyAlignment="1" applyProtection="1">
      <alignment vertical="center" wrapText="1"/>
      <protection locked="0"/>
    </xf>
    <xf numFmtId="0" fontId="27" fillId="5" borderId="0" xfId="0" applyFont="1" applyFill="1" applyAlignment="1" applyProtection="1">
      <alignment horizontal="center" vertical="center" wrapText="1"/>
    </xf>
    <xf numFmtId="0" fontId="26" fillId="5" borderId="0" xfId="0" applyFont="1" applyFill="1" applyAlignment="1" applyProtection="1">
      <alignment horizontal="center" vertical="center" wrapText="1"/>
    </xf>
    <xf numFmtId="0" fontId="3" fillId="2" borderId="0" xfId="0" applyFont="1" applyFill="1" applyProtection="1"/>
    <xf numFmtId="0" fontId="37" fillId="3" borderId="0" xfId="0" applyFont="1" applyFill="1" applyAlignment="1" applyProtection="1">
      <alignment vertical="center"/>
    </xf>
    <xf numFmtId="0" fontId="20" fillId="3" borderId="0" xfId="0" applyFont="1" applyFill="1" applyAlignment="1" applyProtection="1">
      <alignment vertical="center"/>
    </xf>
    <xf numFmtId="0" fontId="43" fillId="2" borderId="0" xfId="0" applyFont="1" applyFill="1" applyAlignment="1" applyProtection="1">
      <alignment horizontal="left" vertical="center" wrapText="1"/>
    </xf>
    <xf numFmtId="0" fontId="29" fillId="3" borderId="0" xfId="0" applyFont="1" applyFill="1" applyAlignment="1" applyProtection="1">
      <alignment vertical="center"/>
    </xf>
    <xf numFmtId="0" fontId="11" fillId="4" borderId="0" xfId="0" applyFont="1" applyFill="1" applyAlignment="1" applyProtection="1">
      <alignment horizontal="left" vertical="center"/>
    </xf>
    <xf numFmtId="0" fontId="22" fillId="4" borderId="17" xfId="0" applyFont="1" applyFill="1" applyBorder="1" applyAlignment="1" applyProtection="1">
      <alignment horizontal="center" vertical="center"/>
    </xf>
    <xf numFmtId="0" fontId="4" fillId="2" borderId="0" xfId="0" applyFont="1" applyFill="1" applyAlignment="1" applyProtection="1">
      <alignment horizontal="left" wrapText="1"/>
    </xf>
    <xf numFmtId="0" fontId="4" fillId="2" borderId="0" xfId="0" applyFont="1" applyFill="1" applyAlignment="1" applyProtection="1">
      <alignment vertical="center"/>
    </xf>
    <xf numFmtId="0" fontId="3" fillId="4" borderId="2" xfId="0" applyFont="1" applyFill="1" applyBorder="1" applyAlignment="1" applyProtection="1">
      <alignment horizontal="center" vertical="center" wrapText="1"/>
    </xf>
    <xf numFmtId="0" fontId="15" fillId="2" borderId="0" xfId="0" applyFont="1" applyFill="1" applyAlignment="1" applyProtection="1">
      <alignment horizontal="left" vertical="center" wrapText="1"/>
    </xf>
    <xf numFmtId="0" fontId="3" fillId="4" borderId="2" xfId="0" applyFont="1" applyFill="1" applyBorder="1" applyAlignment="1" applyProtection="1">
      <alignment horizontal="right" vertical="center"/>
    </xf>
    <xf numFmtId="0" fontId="3" fillId="2" borderId="0" xfId="0" applyFont="1" applyFill="1" applyAlignment="1" applyProtection="1">
      <alignment vertical="center"/>
    </xf>
    <xf numFmtId="0" fontId="8" fillId="2" borderId="0" xfId="0" applyFont="1" applyFill="1" applyAlignment="1" applyProtection="1">
      <alignment horizontal="left" vertical="center"/>
    </xf>
    <xf numFmtId="0" fontId="8" fillId="2" borderId="0" xfId="0" applyFont="1" applyFill="1" applyProtection="1"/>
    <xf numFmtId="0" fontId="34" fillId="4" borderId="0" xfId="0" applyFont="1" applyFill="1" applyAlignment="1" applyProtection="1">
      <alignment vertical="center"/>
    </xf>
    <xf numFmtId="0" fontId="30" fillId="4" borderId="0" xfId="0" applyFont="1" applyFill="1" applyAlignment="1" applyProtection="1">
      <alignment horizontal="right" vertical="center"/>
    </xf>
    <xf numFmtId="0" fontId="35" fillId="4" borderId="0" xfId="0" applyFont="1" applyFill="1" applyAlignment="1" applyProtection="1">
      <alignment horizontal="center" vertical="center"/>
    </xf>
    <xf numFmtId="0" fontId="7" fillId="2" borderId="0" xfId="0" applyFont="1" applyFill="1" applyProtection="1"/>
    <xf numFmtId="0" fontId="3" fillId="4" borderId="2" xfId="0" applyFont="1" applyFill="1" applyBorder="1" applyAlignment="1" applyProtection="1">
      <alignment horizontal="center" vertical="center"/>
    </xf>
    <xf numFmtId="0" fontId="9" fillId="2" borderId="0" xfId="0" applyFont="1" applyFill="1" applyProtection="1"/>
    <xf numFmtId="0" fontId="4" fillId="2" borderId="0" xfId="0" applyFont="1" applyFill="1" applyAlignment="1" applyProtection="1">
      <alignment horizontal="center" vertical="center"/>
    </xf>
    <xf numFmtId="0" fontId="7" fillId="2" borderId="0" xfId="0" applyFont="1" applyFill="1" applyAlignment="1" applyProtection="1">
      <alignment vertical="center"/>
    </xf>
    <xf numFmtId="0" fontId="10" fillId="2" borderId="0" xfId="0" applyFont="1" applyFill="1" applyProtection="1"/>
    <xf numFmtId="0" fontId="11" fillId="4" borderId="10" xfId="0" applyFont="1" applyFill="1" applyBorder="1" applyAlignment="1" applyProtection="1">
      <alignment horizontal="left" vertical="center" wrapText="1"/>
    </xf>
    <xf numFmtId="0" fontId="38" fillId="4" borderId="0" xfId="0" applyFont="1" applyFill="1" applyAlignment="1" applyProtection="1">
      <alignment horizontal="left" vertical="center" wrapText="1"/>
    </xf>
    <xf numFmtId="0" fontId="3" fillId="2" borderId="0" xfId="0" applyFont="1" applyFill="1" applyAlignment="1" applyProtection="1">
      <alignment horizontal="left" wrapText="1"/>
    </xf>
    <xf numFmtId="0" fontId="7" fillId="4" borderId="0" xfId="0" applyFont="1" applyFill="1" applyAlignment="1" applyProtection="1">
      <alignment horizontal="right" vertical="center"/>
    </xf>
    <xf numFmtId="0" fontId="25" fillId="3" borderId="0" xfId="0" applyFont="1" applyFill="1" applyAlignment="1" applyProtection="1">
      <alignment horizontal="center" vertical="center"/>
    </xf>
    <xf numFmtId="0" fontId="3" fillId="3" borderId="10" xfId="0" applyFont="1" applyFill="1" applyBorder="1" applyAlignment="1" applyProtection="1">
      <alignment horizontal="left" vertical="center" wrapText="1"/>
    </xf>
    <xf numFmtId="0" fontId="3" fillId="2" borderId="0" xfId="0" applyFont="1" applyFill="1" applyAlignment="1" applyProtection="1">
      <alignment vertical="top"/>
    </xf>
    <xf numFmtId="0" fontId="31" fillId="4" borderId="0" xfId="0" applyFont="1" applyFill="1" applyAlignment="1" applyProtection="1">
      <alignment vertical="center"/>
    </xf>
    <xf numFmtId="0" fontId="3" fillId="4" borderId="11" xfId="0" applyFont="1" applyFill="1" applyBorder="1" applyAlignment="1" applyProtection="1">
      <alignment horizontal="right" vertical="center"/>
    </xf>
    <xf numFmtId="0" fontId="3" fillId="4" borderId="12" xfId="0" applyFont="1" applyFill="1" applyBorder="1" applyAlignment="1" applyProtection="1">
      <alignment horizontal="right" vertical="center"/>
    </xf>
    <xf numFmtId="0" fontId="3" fillId="4" borderId="13" xfId="0" applyFont="1" applyFill="1" applyBorder="1" applyAlignment="1" applyProtection="1">
      <alignment horizontal="right" vertical="center"/>
    </xf>
    <xf numFmtId="0" fontId="11" fillId="4" borderId="0" xfId="0" applyFont="1" applyFill="1" applyAlignment="1" applyProtection="1">
      <alignment horizontal="left" vertical="center" wrapText="1"/>
    </xf>
    <xf numFmtId="0" fontId="23" fillId="4" borderId="0" xfId="0" applyFont="1" applyFill="1" applyAlignment="1" applyProtection="1">
      <alignment horizontal="left" vertical="center"/>
    </xf>
    <xf numFmtId="0" fontId="3" fillId="4" borderId="0" xfId="0" applyFont="1" applyFill="1" applyAlignment="1" applyProtection="1">
      <alignment vertical="center" wrapText="1"/>
    </xf>
    <xf numFmtId="0" fontId="16" fillId="2" borderId="0" xfId="2" applyFill="1" applyProtection="1"/>
    <xf numFmtId="0" fontId="3" fillId="4" borderId="7" xfId="0" applyFont="1" applyFill="1" applyBorder="1" applyAlignment="1" applyProtection="1">
      <alignment vertical="center" wrapText="1"/>
    </xf>
    <xf numFmtId="0" fontId="3" fillId="4" borderId="20"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49" fontId="3" fillId="4" borderId="14" xfId="0" applyNumberFormat="1" applyFont="1" applyFill="1" applyBorder="1" applyAlignment="1" applyProtection="1">
      <alignment horizontal="left" vertical="center"/>
    </xf>
    <xf numFmtId="0" fontId="6" fillId="4" borderId="0" xfId="0" applyFont="1" applyFill="1" applyAlignment="1" applyProtection="1">
      <alignment vertical="center"/>
    </xf>
    <xf numFmtId="0" fontId="3" fillId="4" borderId="7" xfId="0" applyFont="1" applyFill="1" applyBorder="1" applyAlignment="1" applyProtection="1">
      <alignment horizontal="right" vertical="center"/>
    </xf>
    <xf numFmtId="0" fontId="12" fillId="2" borderId="0" xfId="0" applyFont="1" applyFill="1" applyAlignment="1" applyProtection="1">
      <alignment vertical="center"/>
    </xf>
    <xf numFmtId="0" fontId="3" fillId="4" borderId="6" xfId="0" applyFont="1" applyFill="1" applyBorder="1" applyAlignment="1" applyProtection="1">
      <alignment horizontal="right" vertical="center"/>
    </xf>
    <xf numFmtId="0" fontId="41" fillId="2" borderId="0" xfId="0" applyFont="1" applyFill="1" applyAlignment="1" applyProtection="1">
      <alignment vertical="center"/>
    </xf>
    <xf numFmtId="0" fontId="42" fillId="2" borderId="21" xfId="0" applyFont="1" applyFill="1" applyBorder="1" applyAlignment="1" applyProtection="1">
      <alignment vertical="center"/>
    </xf>
    <xf numFmtId="0" fontId="40" fillId="2" borderId="21" xfId="0" applyFont="1" applyFill="1" applyBorder="1" applyAlignment="1" applyProtection="1">
      <alignment vertical="center"/>
    </xf>
    <xf numFmtId="0" fontId="3" fillId="2" borderId="21" xfId="0" applyFont="1" applyFill="1" applyBorder="1" applyAlignment="1" applyProtection="1">
      <alignment vertical="center"/>
    </xf>
    <xf numFmtId="0" fontId="3" fillId="2" borderId="0" xfId="0" applyFont="1" applyFill="1" applyAlignment="1" applyProtection="1">
      <alignment horizontal="left" vertical="center"/>
    </xf>
    <xf numFmtId="0" fontId="3" fillId="4" borderId="0" xfId="0" applyFont="1" applyFill="1" applyAlignment="1" applyProtection="1">
      <alignment horizontal="right" vertical="center"/>
    </xf>
    <xf numFmtId="0" fontId="3" fillId="4" borderId="0" xfId="0" applyFont="1" applyFill="1" applyAlignment="1" applyProtection="1">
      <alignment horizontal="left" vertical="center"/>
    </xf>
    <xf numFmtId="0" fontId="30" fillId="4" borderId="0" xfId="0" applyFont="1" applyFill="1" applyAlignment="1" applyProtection="1">
      <alignment horizontal="left" vertical="center"/>
    </xf>
    <xf numFmtId="0" fontId="11" fillId="4" borderId="0" xfId="0" applyFont="1" applyFill="1" applyAlignment="1" applyProtection="1">
      <alignment horizontal="left" vertical="center" wrapText="1"/>
    </xf>
    <xf numFmtId="0" fontId="3" fillId="2" borderId="21"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3" fillId="2" borderId="0" xfId="0" applyFont="1" applyFill="1" applyAlignment="1" applyProtection="1">
      <alignment vertical="center" wrapText="1"/>
    </xf>
    <xf numFmtId="0" fontId="3" fillId="4" borderId="0" xfId="0" applyFont="1" applyFill="1" applyAlignment="1" applyProtection="1">
      <alignment vertical="center"/>
    </xf>
    <xf numFmtId="0" fontId="26" fillId="4" borderId="4" xfId="0" applyFont="1" applyFill="1" applyBorder="1" applyAlignment="1" applyProtection="1">
      <alignment horizontal="center" vertical="center"/>
    </xf>
    <xf numFmtId="0" fontId="26" fillId="4" borderId="5" xfId="0" applyFont="1" applyFill="1" applyBorder="1" applyAlignment="1" applyProtection="1">
      <alignment horizontal="center" vertical="center"/>
    </xf>
    <xf numFmtId="0" fontId="19" fillId="4" borderId="3" xfId="0" applyFont="1" applyFill="1" applyBorder="1" applyAlignment="1" applyProtection="1">
      <alignment horizontal="center" vertical="center"/>
    </xf>
    <xf numFmtId="0" fontId="3" fillId="4" borderId="0" xfId="0" applyFont="1" applyFill="1" applyAlignment="1" applyProtection="1">
      <alignment horizontal="center"/>
    </xf>
    <xf numFmtId="49" fontId="5" fillId="4" borderId="15" xfId="0" applyNumberFormat="1" applyFont="1" applyFill="1" applyBorder="1" applyAlignment="1" applyProtection="1">
      <alignment horizontal="center" vertical="center"/>
      <protection locked="0"/>
    </xf>
    <xf numFmtId="0" fontId="31" fillId="4" borderId="0" xfId="0" applyFont="1" applyFill="1" applyAlignment="1" applyProtection="1">
      <alignment horizontal="center" vertical="center"/>
      <protection locked="0"/>
    </xf>
  </cellXfs>
  <cellStyles count="3">
    <cellStyle name="ハイパーリンク" xfId="2" builtinId="8"/>
    <cellStyle name="標準" xfId="0" builtinId="0"/>
    <cellStyle name="標準 2" xfId="1" xr:uid="{00000000-0005-0000-0000-000001000000}"/>
  </cellStyles>
  <dxfs count="9">
    <dxf>
      <font>
        <color rgb="FF9C0006"/>
      </font>
      <fill>
        <patternFill>
          <bgColor rgb="FFFFC7CE"/>
        </patternFill>
      </fill>
    </dxf>
    <dxf>
      <font>
        <color theme="0"/>
      </font>
      <fill>
        <patternFill patternType="none">
          <bgColor auto="1"/>
        </patternFill>
      </fill>
    </dxf>
    <dxf>
      <fill>
        <patternFill>
          <bgColor rgb="FFFFFF99"/>
        </patternFill>
      </fill>
    </dxf>
    <dxf>
      <font>
        <b val="0"/>
        <i val="0"/>
        <color auto="1"/>
      </font>
      <fill>
        <patternFill>
          <bgColor theme="7" tint="0.79998168889431442"/>
        </patternFill>
      </fill>
    </dxf>
    <dxf>
      <fill>
        <patternFill>
          <bgColor rgb="FFFF0000"/>
        </patternFill>
      </fill>
    </dxf>
    <dxf>
      <fill>
        <patternFill>
          <bgColor theme="7" tint="0.79998168889431442"/>
        </patternFill>
      </fill>
    </dxf>
    <dxf>
      <font>
        <b/>
        <i val="0"/>
        <u/>
        <color rgb="FFFF0000"/>
      </font>
    </dxf>
    <dxf>
      <font>
        <color auto="1"/>
      </font>
      <fill>
        <patternFill>
          <bgColor rgb="FFFF0000"/>
        </patternFill>
      </fill>
    </dxf>
    <dxf>
      <font>
        <color theme="0"/>
      </font>
    </dxf>
  </dxfs>
  <tableStyles count="0" defaultTableStyle="TableStyleMedium2" defaultPivotStyle="PivotStyleMedium9"/>
  <colors>
    <mruColors>
      <color rgb="FFFFFF99"/>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secret!$B$26" lockText="1" noThreeD="1"/>
</file>

<file path=xl/ctrlProps/ctrlProp2.xml><?xml version="1.0" encoding="utf-8"?>
<formControlPr xmlns="http://schemas.microsoft.com/office/spreadsheetml/2009/9/main" objectType="CheckBox" fmlaLink="secret!$B$27" lockText="1" noThreeD="1"/>
</file>

<file path=xl/ctrlProps/ctrlProp3.xml><?xml version="1.0" encoding="utf-8"?>
<formControlPr xmlns="http://schemas.microsoft.com/office/spreadsheetml/2009/9/main" objectType="CheckBox" fmlaLink="secret!$B$28" lockText="1" noThreeD="1"/>
</file>

<file path=xl/ctrlProps/ctrlProp4.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1895475</xdr:colOff>
          <xdr:row>25</xdr:row>
          <xdr:rowOff>28575</xdr:rowOff>
        </xdr:from>
        <xdr:to>
          <xdr:col>0</xdr:col>
          <xdr:colOff>2276475</xdr:colOff>
          <xdr:row>25</xdr:row>
          <xdr:rowOff>323850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26</xdr:row>
          <xdr:rowOff>85725</xdr:rowOff>
        </xdr:from>
        <xdr:to>
          <xdr:col>0</xdr:col>
          <xdr:colOff>2286000</xdr:colOff>
          <xdr:row>26</xdr:row>
          <xdr:rowOff>381000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27</xdr:row>
          <xdr:rowOff>85725</xdr:rowOff>
        </xdr:from>
        <xdr:to>
          <xdr:col>0</xdr:col>
          <xdr:colOff>2286000</xdr:colOff>
          <xdr:row>27</xdr:row>
          <xdr:rowOff>381000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28575</xdr:colOff>
          <xdr:row>3</xdr:row>
          <xdr:rowOff>57150</xdr:rowOff>
        </xdr:from>
        <xdr:to>
          <xdr:col>8</xdr:col>
          <xdr:colOff>323850</xdr:colOff>
          <xdr:row>8</xdr:row>
          <xdr:rowOff>47625</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実行</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44"/>
  <sheetViews>
    <sheetView tabSelected="1" zoomScaleNormal="100" workbookViewId="0">
      <selection activeCell="B18" sqref="B18"/>
    </sheetView>
  </sheetViews>
  <sheetFormatPr defaultColWidth="9" defaultRowHeight="12.75" x14ac:dyDescent="0.15"/>
  <cols>
    <col min="1" max="1" width="36.25" style="57" customWidth="1"/>
    <col min="2" max="2" width="86.375" style="57" customWidth="1"/>
    <col min="3" max="3" width="11.125" style="45" customWidth="1"/>
    <col min="4" max="4" width="16.375" style="45" customWidth="1"/>
    <col min="5" max="16384" width="9" style="45"/>
  </cols>
  <sheetData>
    <row r="1" spans="1:13" ht="32.25" customHeight="1" x14ac:dyDescent="0.15">
      <c r="A1" s="43" t="s">
        <v>173</v>
      </c>
      <c r="B1" s="44"/>
    </row>
    <row r="2" spans="1:13" ht="27.75" customHeight="1" x14ac:dyDescent="0.15">
      <c r="A2" s="43" t="s">
        <v>174</v>
      </c>
      <c r="B2" s="43"/>
    </row>
    <row r="3" spans="1:13" ht="42.75" customHeight="1" x14ac:dyDescent="0.15">
      <c r="A3" s="46"/>
      <c r="B3" s="47" t="s">
        <v>786</v>
      </c>
      <c r="C3" s="48" t="s">
        <v>834</v>
      </c>
      <c r="D3" s="48"/>
      <c r="E3" s="48"/>
      <c r="F3" s="48"/>
      <c r="G3" s="48"/>
      <c r="H3" s="48"/>
      <c r="I3" s="48"/>
      <c r="J3" s="48"/>
    </row>
    <row r="4" spans="1:13" ht="30" customHeight="1" x14ac:dyDescent="0.15">
      <c r="A4" s="47"/>
      <c r="B4" s="49" t="s">
        <v>379</v>
      </c>
      <c r="C4" s="48"/>
      <c r="D4" s="48"/>
      <c r="E4" s="48"/>
      <c r="F4" s="48"/>
      <c r="G4" s="48"/>
      <c r="H4" s="48"/>
      <c r="I4" s="48"/>
      <c r="J4" s="48"/>
    </row>
    <row r="5" spans="1:13" ht="25.15" customHeight="1" x14ac:dyDescent="0.15">
      <c r="A5" s="50" t="s">
        <v>373</v>
      </c>
      <c r="B5" s="51" t="s">
        <v>166</v>
      </c>
      <c r="C5" s="52" t="s">
        <v>168</v>
      </c>
      <c r="D5" s="53"/>
      <c r="E5" s="53"/>
      <c r="F5" s="53"/>
      <c r="G5" s="53"/>
    </row>
    <row r="6" spans="1:13" ht="70.900000000000006" customHeight="1" x14ac:dyDescent="0.15">
      <c r="A6" s="54" t="s">
        <v>155</v>
      </c>
      <c r="B6" s="109"/>
      <c r="C6" s="55" t="s">
        <v>842</v>
      </c>
      <c r="D6" s="55"/>
      <c r="E6" s="55"/>
      <c r="F6" s="55"/>
      <c r="G6" s="55"/>
      <c r="H6" s="55"/>
      <c r="I6" s="55"/>
      <c r="J6" s="55"/>
      <c r="K6" s="55"/>
      <c r="L6" s="55"/>
    </row>
    <row r="7" spans="1:13" ht="19.899999999999999" customHeight="1" x14ac:dyDescent="0.15">
      <c r="A7" s="56" t="s">
        <v>156</v>
      </c>
      <c r="B7" s="8"/>
      <c r="C7" s="57" t="s">
        <v>831</v>
      </c>
      <c r="D7" s="58"/>
      <c r="E7" s="59"/>
    </row>
    <row r="8" spans="1:13" ht="19.899999999999999" customHeight="1" x14ac:dyDescent="0.15">
      <c r="A8" s="56" t="s">
        <v>129</v>
      </c>
      <c r="B8" s="9"/>
      <c r="C8" s="57" t="s">
        <v>831</v>
      </c>
      <c r="D8" s="58"/>
      <c r="E8" s="59"/>
    </row>
    <row r="9" spans="1:13" ht="19.899999999999999" customHeight="1" x14ac:dyDescent="0.15">
      <c r="A9" s="56" t="s">
        <v>130</v>
      </c>
      <c r="B9" s="10"/>
      <c r="C9" s="57" t="s">
        <v>832</v>
      </c>
      <c r="D9" s="58"/>
      <c r="E9" s="59"/>
    </row>
    <row r="10" spans="1:13" ht="25.15" customHeight="1" x14ac:dyDescent="0.15">
      <c r="A10" s="50" t="s">
        <v>374</v>
      </c>
      <c r="B10" s="60" t="s">
        <v>780</v>
      </c>
    </row>
    <row r="11" spans="1:13" s="63" customFormat="1" ht="19.899999999999999" customHeight="1" x14ac:dyDescent="0.15">
      <c r="A11" s="61">
        <f>COUNTIF(遺伝子検査一覧表!A:A,"〇")</f>
        <v>0</v>
      </c>
      <c r="B11" s="62" t="s">
        <v>781</v>
      </c>
    </row>
    <row r="12" spans="1:13" ht="19.5" customHeight="1" x14ac:dyDescent="0.15">
      <c r="A12" s="56" t="s">
        <v>778</v>
      </c>
      <c r="B12" s="64" t="str" cm="1">
        <f t="array" aca="1" ref="B12" ca="1">IF(INDIRECT("A11")=0,"自動で反映されます",VLOOKUP("〇",遺伝子検査一覧表!A:J,10,FALSE))</f>
        <v>自動で反映されます</v>
      </c>
      <c r="C12" s="53"/>
      <c r="D12" s="65"/>
      <c r="F12" s="66"/>
      <c r="G12" s="66"/>
    </row>
    <row r="13" spans="1:13" ht="19.899999999999999" customHeight="1" x14ac:dyDescent="0.15">
      <c r="A13" s="56" t="s">
        <v>779</v>
      </c>
      <c r="B13" s="64" t="str">
        <f ca="1">IF(B12="自動で反映されます","自動で反映されます",VLOOKUP(B12,遺伝子検査一覧表!C:D,2,FALSE))</f>
        <v>自動で反映されます</v>
      </c>
      <c r="C13" s="67"/>
      <c r="D13" s="68"/>
    </row>
    <row r="14" spans="1:13" ht="46.5" customHeight="1" x14ac:dyDescent="0.15">
      <c r="A14" s="69" t="s">
        <v>375</v>
      </c>
      <c r="B14" s="70" t="s">
        <v>787</v>
      </c>
      <c r="C14" s="71" t="s">
        <v>833</v>
      </c>
      <c r="D14" s="71"/>
      <c r="E14" s="71"/>
      <c r="F14" s="71"/>
      <c r="G14" s="71"/>
      <c r="H14" s="71"/>
      <c r="I14" s="71"/>
      <c r="J14" s="71"/>
      <c r="K14" s="71"/>
      <c r="L14" s="71"/>
      <c r="M14" s="71"/>
    </row>
    <row r="15" spans="1:13" s="67" customFormat="1" ht="19.899999999999999" customHeight="1" x14ac:dyDescent="0.15">
      <c r="A15" s="72" t="s">
        <v>157</v>
      </c>
      <c r="B15" s="12" t="s">
        <v>172</v>
      </c>
      <c r="C15" s="71"/>
      <c r="D15" s="71"/>
      <c r="E15" s="71"/>
      <c r="F15" s="71"/>
      <c r="G15" s="71"/>
      <c r="H15" s="71"/>
      <c r="I15" s="71"/>
      <c r="J15" s="71"/>
      <c r="K15" s="71"/>
      <c r="L15" s="71"/>
      <c r="M15" s="71"/>
    </row>
    <row r="16" spans="1:13" ht="98.45" customHeight="1" x14ac:dyDescent="0.15">
      <c r="A16" s="73" t="s">
        <v>167</v>
      </c>
      <c r="B16" s="74" t="str">
        <f ca="1">IF(B12="自動で反映されます","",VLOOKUP(B12,遺伝子検査一覧表!C:G,5,FALSE))</f>
        <v/>
      </c>
      <c r="C16" s="75"/>
      <c r="D16" s="59"/>
      <c r="E16" s="59"/>
    </row>
    <row r="17" spans="1:8" s="63" customFormat="1" ht="25.15" customHeight="1" x14ac:dyDescent="0.15">
      <c r="A17" s="50" t="s">
        <v>376</v>
      </c>
      <c r="B17" s="76"/>
      <c r="D17" s="45"/>
      <c r="E17" s="45"/>
      <c r="F17" s="45"/>
      <c r="G17" s="45"/>
      <c r="H17" s="45"/>
    </row>
    <row r="18" spans="1:8" ht="19.899999999999999" customHeight="1" x14ac:dyDescent="0.15">
      <c r="A18" s="77" t="s">
        <v>158</v>
      </c>
      <c r="B18" s="7"/>
      <c r="D18" s="59"/>
      <c r="E18" s="59"/>
    </row>
    <row r="19" spans="1:8" ht="19.899999999999999" customHeight="1" x14ac:dyDescent="0.15">
      <c r="A19" s="78" t="s">
        <v>159</v>
      </c>
      <c r="B19" s="5"/>
      <c r="D19" s="59"/>
      <c r="E19" s="59"/>
    </row>
    <row r="20" spans="1:8" ht="19.899999999999999" customHeight="1" x14ac:dyDescent="0.15">
      <c r="A20" s="77" t="s">
        <v>160</v>
      </c>
      <c r="B20" s="7"/>
      <c r="D20" s="58"/>
      <c r="E20" s="59"/>
    </row>
    <row r="21" spans="1:8" ht="19.899999999999999" customHeight="1" x14ac:dyDescent="0.15">
      <c r="A21" s="78" t="s">
        <v>161</v>
      </c>
      <c r="B21" s="5"/>
      <c r="C21" s="63"/>
      <c r="D21" s="58"/>
      <c r="E21" s="59"/>
    </row>
    <row r="22" spans="1:8" ht="19.899999999999999" customHeight="1" x14ac:dyDescent="0.15">
      <c r="A22" s="78" t="s">
        <v>162</v>
      </c>
      <c r="B22" s="11"/>
      <c r="C22" s="53" t="s">
        <v>830</v>
      </c>
    </row>
    <row r="23" spans="1:8" ht="19.899999999999999" customHeight="1" x14ac:dyDescent="0.15">
      <c r="A23" s="79" t="s">
        <v>163</v>
      </c>
      <c r="B23" s="6"/>
      <c r="C23" s="53" t="s">
        <v>830</v>
      </c>
    </row>
    <row r="24" spans="1:8" ht="20.100000000000001" customHeight="1" x14ac:dyDescent="0.15">
      <c r="A24" s="80" t="s">
        <v>782</v>
      </c>
      <c r="B24" s="80"/>
    </row>
    <row r="25" spans="1:8" s="63" customFormat="1" ht="20.100000000000001" customHeight="1" x14ac:dyDescent="0.15">
      <c r="A25" s="81" t="s">
        <v>841</v>
      </c>
      <c r="B25" s="82"/>
      <c r="C25" s="83"/>
      <c r="D25" s="67"/>
      <c r="E25" s="67"/>
      <c r="F25" s="67"/>
      <c r="G25" s="67"/>
    </row>
    <row r="26" spans="1:8" s="63" customFormat="1" ht="39.950000000000003" customHeight="1" x14ac:dyDescent="0.15">
      <c r="A26" s="110"/>
      <c r="B26" s="84" t="s">
        <v>783</v>
      </c>
      <c r="C26" s="83"/>
      <c r="D26" s="67"/>
      <c r="E26" s="67"/>
      <c r="F26" s="67"/>
      <c r="G26" s="67"/>
    </row>
    <row r="27" spans="1:8" ht="39.950000000000003" customHeight="1" x14ac:dyDescent="0.15">
      <c r="A27" s="15"/>
      <c r="B27" s="85" t="s">
        <v>784</v>
      </c>
      <c r="C27" s="63"/>
      <c r="E27" s="86"/>
      <c r="F27" s="86"/>
    </row>
    <row r="28" spans="1:8" ht="39.950000000000003" customHeight="1" x14ac:dyDescent="0.15">
      <c r="A28" s="15"/>
      <c r="B28" s="87" t="s">
        <v>785</v>
      </c>
    </row>
    <row r="29" spans="1:8" s="63" customFormat="1" ht="25.15" customHeight="1" x14ac:dyDescent="0.15">
      <c r="A29" s="50" t="s">
        <v>377</v>
      </c>
      <c r="B29" s="88"/>
    </row>
    <row r="30" spans="1:8" ht="19.899999999999999" customHeight="1" x14ac:dyDescent="0.15">
      <c r="A30" s="89" t="s">
        <v>158</v>
      </c>
      <c r="B30" s="16"/>
      <c r="C30" s="90" t="s">
        <v>835</v>
      </c>
    </row>
    <row r="31" spans="1:8" ht="19.899999999999999" customHeight="1" x14ac:dyDescent="0.15">
      <c r="A31" s="91" t="s">
        <v>164</v>
      </c>
      <c r="B31" s="5"/>
      <c r="C31" s="92" t="s">
        <v>839</v>
      </c>
    </row>
    <row r="32" spans="1:8" ht="19.899999999999999" customHeight="1" x14ac:dyDescent="0.15">
      <c r="A32" s="89" t="s">
        <v>160</v>
      </c>
      <c r="B32" s="7"/>
      <c r="C32" s="93" t="s">
        <v>840</v>
      </c>
    </row>
    <row r="33" spans="1:10" ht="19.899999999999999" customHeight="1" x14ac:dyDescent="0.15">
      <c r="A33" s="91" t="s">
        <v>161</v>
      </c>
      <c r="B33" s="5"/>
      <c r="C33" s="94" t="s">
        <v>838</v>
      </c>
    </row>
    <row r="34" spans="1:10" ht="19.899999999999999" customHeight="1" x14ac:dyDescent="0.15">
      <c r="A34" s="91" t="s">
        <v>165</v>
      </c>
      <c r="B34" s="5"/>
      <c r="C34" s="95" t="s">
        <v>836</v>
      </c>
    </row>
    <row r="35" spans="1:10" ht="19.899999999999999" customHeight="1" x14ac:dyDescent="0.15">
      <c r="A35" s="56" t="s">
        <v>163</v>
      </c>
      <c r="B35" s="6"/>
      <c r="C35" s="95" t="s">
        <v>837</v>
      </c>
      <c r="D35" s="96"/>
    </row>
    <row r="36" spans="1:10" ht="10.5" customHeight="1" x14ac:dyDescent="0.15">
      <c r="A36" s="97"/>
      <c r="B36" s="98"/>
    </row>
    <row r="37" spans="1:10" ht="8.1" customHeight="1" x14ac:dyDescent="0.15">
      <c r="A37" s="97"/>
      <c r="B37" s="99">
        <v>2023</v>
      </c>
      <c r="C37" s="96"/>
      <c r="D37" s="96"/>
    </row>
    <row r="38" spans="1:10" ht="60" customHeight="1" x14ac:dyDescent="0.15">
      <c r="A38" s="100" t="s">
        <v>378</v>
      </c>
      <c r="B38" s="13"/>
      <c r="C38" s="101" t="s">
        <v>843</v>
      </c>
      <c r="D38" s="102"/>
      <c r="E38" s="102"/>
      <c r="F38" s="102"/>
      <c r="G38" s="102"/>
      <c r="H38" s="102"/>
      <c r="I38" s="102"/>
      <c r="J38" s="103"/>
    </row>
    <row r="39" spans="1:10" ht="6.95" customHeight="1" x14ac:dyDescent="0.15">
      <c r="A39" s="82"/>
      <c r="B39" s="82"/>
    </row>
    <row r="40" spans="1:10" ht="6.95" customHeight="1" thickBot="1" x14ac:dyDescent="0.2">
      <c r="A40" s="104"/>
      <c r="B40" s="82"/>
    </row>
    <row r="41" spans="1:10" s="63" customFormat="1" ht="21.75" customHeight="1" thickBot="1" x14ac:dyDescent="0.2">
      <c r="A41" s="105" t="s">
        <v>123</v>
      </c>
      <c r="B41" s="106"/>
    </row>
    <row r="42" spans="1:10" ht="37.15" customHeight="1" x14ac:dyDescent="0.15">
      <c r="A42" s="107" t="str" cm="1">
        <f t="array" aca="1" ref="A42" ca="1">IF(INDIRECT("secret!B3")&lt;20,"必須事項に未記入項目があります。ご提出できません。","")</f>
        <v>必須事項に未記入項目があります。ご提出できません。</v>
      </c>
      <c r="B42" s="107"/>
    </row>
    <row r="43" spans="1:10" x14ac:dyDescent="0.15">
      <c r="A43" s="108" t="s">
        <v>1</v>
      </c>
      <c r="B43" s="108"/>
    </row>
    <row r="44" spans="1:10" x14ac:dyDescent="0.15">
      <c r="A44" s="108" t="s">
        <v>0</v>
      </c>
      <c r="B44" s="108"/>
    </row>
  </sheetData>
  <sheetProtection algorithmName="SHA-512" hashValue="LcHhbIOPJCRXMcl19bB1L7jG+SWSqCwQEK0QBjo3WCKOK9lfpYMnp7W+1JfYKbfPaMfiHegalpWDEClUpr6ZFQ==" saltValue="5sBx4DKw7lUXUm5uqnFk3g==" spinCount="100000" sheet="1" objects="1" scenarios="1" selectLockedCells="1"/>
  <mergeCells count="11">
    <mergeCell ref="A44:B44"/>
    <mergeCell ref="A43:B43"/>
    <mergeCell ref="A41:B41"/>
    <mergeCell ref="A42:B42"/>
    <mergeCell ref="C6:L6"/>
    <mergeCell ref="C14:M15"/>
    <mergeCell ref="C3:J4"/>
    <mergeCell ref="A1:B1"/>
    <mergeCell ref="A2:B2"/>
    <mergeCell ref="A24:B24"/>
    <mergeCell ref="C38:I38"/>
  </mergeCells>
  <phoneticPr fontId="2"/>
  <conditionalFormatting sqref="B11">
    <cfRule type="expression" dxfId="6" priority="7">
      <formula>$A$11&lt;&gt;1</formula>
    </cfRule>
  </conditionalFormatting>
  <conditionalFormatting sqref="B12">
    <cfRule type="cellIs" dxfId="5" priority="3" operator="equal">
      <formula>"自動で反映されます"</formula>
    </cfRule>
  </conditionalFormatting>
  <conditionalFormatting sqref="B12:B13">
    <cfRule type="expression" dxfId="4" priority="4">
      <formula>$A$11&gt;1</formula>
    </cfRule>
  </conditionalFormatting>
  <conditionalFormatting sqref="B13">
    <cfRule type="containsText" dxfId="3" priority="14" operator="containsText" text="自動で反映されます">
      <formula>NOT(ISERROR(SEARCH("自動で反映されます",B13)))</formula>
    </cfRule>
  </conditionalFormatting>
  <conditionalFormatting sqref="B14">
    <cfRule type="expression" dxfId="2" priority="1">
      <formula>$B$15="希望なし"</formula>
    </cfRule>
    <cfRule type="expression" dxfId="1" priority="2">
      <formula>$B$15="希望あり"</formula>
    </cfRule>
  </conditionalFormatting>
  <dataValidations count="8">
    <dataValidation type="textLength" imeMode="halfAlpha" operator="lessThanOrEqual" allowBlank="1" showInputMessage="1" showErrorMessage="1" errorTitle="郵便番号" error="住所は下段に入力してください。" sqref="B20 B32" xr:uid="{00000000-0002-0000-0000-000001000000}">
      <formula1>9</formula1>
    </dataValidation>
    <dataValidation allowBlank="1" showInputMessage="1" showErrorMessage="1" error="セル右端の▼をクリックして、ドロップダウンリストから選択してください。" sqref="B11:B12" xr:uid="{00000000-0002-0000-0000-000003000000}"/>
    <dataValidation type="list" allowBlank="1" showInputMessage="1" showErrorMessage="1" sqref="B15" xr:uid="{00000000-0002-0000-0000-000004000000}">
      <formula1>"希望あり,希望なし"</formula1>
    </dataValidation>
    <dataValidation type="whole" operator="greaterThanOrEqual" allowBlank="1" showInputMessage="1" showErrorMessage="1" errorTitle="年齢" error="整数で入力してください。" sqref="B9" xr:uid="{F0E79962-3561-4860-A79A-C4915D7817E0}">
      <formula1>0</formula1>
    </dataValidation>
    <dataValidation operator="greaterThanOrEqual" allowBlank="1" showInputMessage="1" showErrorMessage="1" errorTitle="依頼年月日" error="西暦（yyyy/mm/dd）で入力してください。" sqref="B8" xr:uid="{FD63443B-11D5-4DE5-9607-9C5EFAD92C91}"/>
    <dataValidation type="textLength" imeMode="disabled" showInputMessage="1" showErrorMessage="1" errorTitle="桁数" error="4-10桁でお願いします" sqref="B6" xr:uid="{F052FB25-1EA7-436D-B304-B17986133A1F}">
      <formula1>4</formula1>
      <formula2>10</formula2>
    </dataValidation>
    <dataValidation imeMode="disabled" allowBlank="1" showInputMessage="1" showErrorMessage="1" sqref="B35 B23" xr:uid="{6D03E28C-5AE2-428D-8053-AA1635EC4F09}"/>
    <dataValidation type="list" operator="greaterThanOrEqual" allowBlank="1" showInputMessage="1" showErrorMessage="1" errorTitle="依頼年月日" error="西暦（yyyy/mm/dd）で入力してください。" sqref="B7" xr:uid="{1A2B9CAF-B6CA-4414-ACC0-69686D600293}">
      <formula1>"厳密に検査はしていないがおそらくXX,厳密に検査はしていないがおそらくXY,XX,XY,XO,XXX,XXY,XYY,"</formula1>
    </dataValidation>
  </dataValidations>
  <printOptions horizontalCentered="1" verticalCentered="1"/>
  <pageMargins left="0.37" right="0.23622047244094491" top="0.28999999999999998" bottom="0.32" header="0.31496062992125984" footer="0.31496062992125984"/>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1895475</xdr:colOff>
                    <xdr:row>25</xdr:row>
                    <xdr:rowOff>28575</xdr:rowOff>
                  </from>
                  <to>
                    <xdr:col>0</xdr:col>
                    <xdr:colOff>2276475</xdr:colOff>
                    <xdr:row>25</xdr:row>
                    <xdr:rowOff>323850</xdr:rowOff>
                  </to>
                </anchor>
              </controlPr>
            </control>
          </mc:Choice>
        </mc:AlternateContent>
        <mc:AlternateContent xmlns:mc="http://schemas.openxmlformats.org/markup-compatibility/2006">
          <mc:Choice Requires="x14">
            <control shapeId="3075" r:id="rId5" name="Check Box 3">
              <controlPr defaultSize="0" autoFill="0" autoLine="0" autoPict="0" altText="">
                <anchor moveWithCells="1">
                  <from>
                    <xdr:col>0</xdr:col>
                    <xdr:colOff>1905000</xdr:colOff>
                    <xdr:row>26</xdr:row>
                    <xdr:rowOff>85725</xdr:rowOff>
                  </from>
                  <to>
                    <xdr:col>0</xdr:col>
                    <xdr:colOff>2286000</xdr:colOff>
                    <xdr:row>26</xdr:row>
                    <xdr:rowOff>381000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0</xdr:col>
                    <xdr:colOff>1905000</xdr:colOff>
                    <xdr:row>27</xdr:row>
                    <xdr:rowOff>85725</xdr:rowOff>
                  </from>
                  <to>
                    <xdr:col>0</xdr:col>
                    <xdr:colOff>2286000</xdr:colOff>
                    <xdr:row>27</xdr:row>
                    <xdr:rowOff>381000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E7D839A6-3FE8-4E21-8BE1-76785391EF07}">
            <xm:f>secret!$D$30=0</xm:f>
            <x14:dxf>
              <font>
                <color theme="0"/>
              </font>
            </x14:dxf>
          </x14:cfRule>
          <xm:sqref>B5</xm:sqref>
        </x14:conditionalFormatting>
        <x14:conditionalFormatting xmlns:xm="http://schemas.microsoft.com/office/excel/2006/main">
          <x14:cfRule type="expression" priority="9" id="{BF781FE1-510C-4C6B-A698-A74B8449DF06}">
            <xm:f>secret!$D$30&gt;=1</xm:f>
            <x14:dxf>
              <font>
                <color auto="1"/>
              </font>
              <fill>
                <patternFill>
                  <bgColor rgb="FFFF0000"/>
                </patternFill>
              </fill>
            </x14:dxf>
          </x14:cfRule>
          <xm:sqref>B6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2D07B-8679-4F70-A09C-592B558E9822}">
  <sheetPr codeName="Sheet3"/>
  <dimension ref="A1:J221"/>
  <sheetViews>
    <sheetView topLeftCell="B1" zoomScale="80" zoomScaleNormal="80" workbookViewId="0">
      <pane ySplit="1" topLeftCell="A86" activePane="bottomLeft" state="frozen"/>
      <selection pane="bottomLeft" activeCell="E101" sqref="E101"/>
    </sheetView>
  </sheetViews>
  <sheetFormatPr defaultColWidth="9" defaultRowHeight="33" customHeight="1" x14ac:dyDescent="0.15"/>
  <cols>
    <col min="1" max="1" width="9" style="26"/>
    <col min="2" max="2" width="43.875" style="29" customWidth="1"/>
    <col min="3" max="3" width="55.75" style="30" bestFit="1" customWidth="1"/>
    <col min="4" max="4" width="21.125" style="19" customWidth="1"/>
    <col min="5" max="5" width="70" style="29" customWidth="1"/>
    <col min="6" max="6" width="61.25" style="29" customWidth="1"/>
    <col min="7" max="7" width="9" style="18"/>
    <col min="8" max="8" width="9" style="18" customWidth="1"/>
    <col min="9" max="10" width="9" style="18"/>
    <col min="11" max="12" width="9" style="19"/>
    <col min="13" max="13" width="10" style="19" customWidth="1"/>
    <col min="14" max="16384" width="9" style="19"/>
  </cols>
  <sheetData>
    <row r="1" spans="1:10" ht="33" customHeight="1" thickBot="1" x14ac:dyDescent="0.2">
      <c r="A1" s="23" t="s">
        <v>777</v>
      </c>
      <c r="B1" s="24" t="s">
        <v>2</v>
      </c>
      <c r="C1" s="25" t="s">
        <v>3</v>
      </c>
      <c r="D1" s="17" t="s">
        <v>4</v>
      </c>
      <c r="E1" s="24" t="s">
        <v>5</v>
      </c>
      <c r="F1" s="37" t="s">
        <v>48</v>
      </c>
    </row>
    <row r="2" spans="1:10" ht="33" customHeight="1" x14ac:dyDescent="0.15">
      <c r="B2" s="27" t="s">
        <v>825</v>
      </c>
      <c r="C2" s="28" t="s">
        <v>51</v>
      </c>
      <c r="D2" s="20" t="s">
        <v>52</v>
      </c>
      <c r="E2" s="27" t="s">
        <v>382</v>
      </c>
      <c r="F2" s="38" t="s">
        <v>316</v>
      </c>
      <c r="G2" s="18" t="s">
        <v>1016</v>
      </c>
      <c r="I2" s="18" t="s">
        <v>1015</v>
      </c>
      <c r="J2" s="18" t="s">
        <v>1017</v>
      </c>
    </row>
    <row r="3" spans="1:10" ht="33" customHeight="1" x14ac:dyDescent="0.15">
      <c r="B3" s="29" t="s">
        <v>825</v>
      </c>
      <c r="C3" s="30" t="s">
        <v>53</v>
      </c>
      <c r="D3" s="19" t="s">
        <v>54</v>
      </c>
      <c r="E3" s="29" t="s">
        <v>383</v>
      </c>
      <c r="F3" s="39" t="s">
        <v>316</v>
      </c>
      <c r="G3" s="18" t="s">
        <v>1019</v>
      </c>
      <c r="I3" s="18" t="s">
        <v>1018</v>
      </c>
      <c r="J3" s="18" t="s">
        <v>1020</v>
      </c>
    </row>
    <row r="4" spans="1:10" ht="33" customHeight="1" x14ac:dyDescent="0.15">
      <c r="B4" s="29" t="s">
        <v>825</v>
      </c>
      <c r="C4" s="30" t="s">
        <v>55</v>
      </c>
      <c r="D4" s="19" t="s">
        <v>56</v>
      </c>
      <c r="E4" s="29" t="s">
        <v>384</v>
      </c>
      <c r="F4" s="39" t="s">
        <v>316</v>
      </c>
      <c r="G4" s="18" t="s">
        <v>1022</v>
      </c>
      <c r="I4" s="18" t="s">
        <v>1021</v>
      </c>
      <c r="J4" s="18" t="s">
        <v>1023</v>
      </c>
    </row>
    <row r="5" spans="1:10" ht="33" customHeight="1" x14ac:dyDescent="0.15">
      <c r="B5" s="29" t="s">
        <v>825</v>
      </c>
      <c r="C5" s="30" t="s">
        <v>57</v>
      </c>
      <c r="D5" s="19" t="s">
        <v>58</v>
      </c>
      <c r="E5" s="29" t="s">
        <v>385</v>
      </c>
      <c r="F5" s="39" t="s">
        <v>316</v>
      </c>
      <c r="G5" s="18" t="s">
        <v>1025</v>
      </c>
      <c r="I5" s="18" t="s">
        <v>1024</v>
      </c>
      <c r="J5" s="18" t="s">
        <v>1026</v>
      </c>
    </row>
    <row r="6" spans="1:10" ht="33" customHeight="1" x14ac:dyDescent="0.15">
      <c r="B6" s="29" t="s">
        <v>825</v>
      </c>
      <c r="C6" s="30" t="s">
        <v>59</v>
      </c>
      <c r="D6" s="19" t="s">
        <v>60</v>
      </c>
      <c r="E6" s="29" t="s">
        <v>386</v>
      </c>
      <c r="F6" s="39" t="s">
        <v>316</v>
      </c>
      <c r="G6" s="18" t="s">
        <v>1028</v>
      </c>
      <c r="I6" s="18" t="s">
        <v>1027</v>
      </c>
      <c r="J6" s="18" t="s">
        <v>1029</v>
      </c>
    </row>
    <row r="7" spans="1:10" ht="33" customHeight="1" x14ac:dyDescent="0.15">
      <c r="B7" s="29" t="s">
        <v>825</v>
      </c>
      <c r="C7" s="30" t="s">
        <v>61</v>
      </c>
      <c r="D7" s="19" t="s">
        <v>62</v>
      </c>
      <c r="E7" s="29" t="s">
        <v>387</v>
      </c>
      <c r="F7" s="39" t="s">
        <v>316</v>
      </c>
      <c r="G7" s="18" t="s">
        <v>1031</v>
      </c>
      <c r="I7" s="18" t="s">
        <v>1030</v>
      </c>
      <c r="J7" s="18" t="s">
        <v>1032</v>
      </c>
    </row>
    <row r="8" spans="1:10" ht="33" customHeight="1" x14ac:dyDescent="0.15">
      <c r="B8" s="29" t="s">
        <v>825</v>
      </c>
      <c r="C8" s="30" t="s">
        <v>63</v>
      </c>
      <c r="D8" s="19" t="s">
        <v>64</v>
      </c>
      <c r="E8" s="29" t="s">
        <v>388</v>
      </c>
      <c r="F8" s="39" t="s">
        <v>316</v>
      </c>
      <c r="G8" s="18" t="s">
        <v>1034</v>
      </c>
      <c r="I8" s="18" t="s">
        <v>1033</v>
      </c>
      <c r="J8" s="18" t="s">
        <v>1035</v>
      </c>
    </row>
    <row r="9" spans="1:10" ht="33" customHeight="1" x14ac:dyDescent="0.15">
      <c r="B9" s="29" t="s">
        <v>825</v>
      </c>
      <c r="C9" s="30" t="s">
        <v>65</v>
      </c>
      <c r="D9" s="19" t="s">
        <v>66</v>
      </c>
      <c r="E9" s="29" t="s">
        <v>389</v>
      </c>
      <c r="F9" s="39" t="s">
        <v>316</v>
      </c>
      <c r="G9" s="18" t="s">
        <v>1037</v>
      </c>
      <c r="I9" s="18" t="s">
        <v>1036</v>
      </c>
      <c r="J9" s="18" t="s">
        <v>1038</v>
      </c>
    </row>
    <row r="10" spans="1:10" ht="33" customHeight="1" x14ac:dyDescent="0.15">
      <c r="B10" s="29" t="s">
        <v>825</v>
      </c>
      <c r="C10" s="30" t="s">
        <v>67</v>
      </c>
      <c r="D10" s="19" t="s">
        <v>68</v>
      </c>
      <c r="E10" s="29" t="s">
        <v>390</v>
      </c>
      <c r="F10" s="39" t="s">
        <v>316</v>
      </c>
      <c r="G10" s="18" t="s">
        <v>1040</v>
      </c>
      <c r="I10" s="18" t="s">
        <v>1039</v>
      </c>
      <c r="J10" s="18" t="s">
        <v>1041</v>
      </c>
    </row>
    <row r="11" spans="1:10" ht="33" customHeight="1" x14ac:dyDescent="0.15">
      <c r="B11" s="29" t="s">
        <v>825</v>
      </c>
      <c r="C11" s="30" t="s">
        <v>69</v>
      </c>
      <c r="D11" s="19" t="s">
        <v>70</v>
      </c>
      <c r="E11" s="29" t="s">
        <v>391</v>
      </c>
      <c r="F11" s="39" t="s">
        <v>316</v>
      </c>
      <c r="G11" s="18" t="s">
        <v>1043</v>
      </c>
      <c r="I11" s="18" t="s">
        <v>1042</v>
      </c>
      <c r="J11" s="18" t="s">
        <v>1044</v>
      </c>
    </row>
    <row r="12" spans="1:10" ht="33" customHeight="1" x14ac:dyDescent="0.15">
      <c r="B12" s="29" t="s">
        <v>825</v>
      </c>
      <c r="C12" s="30" t="s">
        <v>71</v>
      </c>
      <c r="D12" s="19" t="s">
        <v>72</v>
      </c>
      <c r="E12" s="29" t="s">
        <v>392</v>
      </c>
      <c r="F12" s="39" t="s">
        <v>316</v>
      </c>
      <c r="G12" s="18" t="s">
        <v>1046</v>
      </c>
      <c r="I12" s="18" t="s">
        <v>1045</v>
      </c>
      <c r="J12" s="18" t="s">
        <v>1047</v>
      </c>
    </row>
    <row r="13" spans="1:10" ht="33" customHeight="1" x14ac:dyDescent="0.15">
      <c r="B13" s="29" t="s">
        <v>825</v>
      </c>
      <c r="C13" s="30" t="s">
        <v>73</v>
      </c>
      <c r="D13" s="19" t="s">
        <v>74</v>
      </c>
      <c r="E13" s="29" t="s">
        <v>393</v>
      </c>
      <c r="F13" s="39" t="s">
        <v>316</v>
      </c>
      <c r="G13" s="18" t="s">
        <v>1049</v>
      </c>
      <c r="I13" s="18" t="s">
        <v>1048</v>
      </c>
      <c r="J13" s="18" t="s">
        <v>1050</v>
      </c>
    </row>
    <row r="14" spans="1:10" ht="33" customHeight="1" x14ac:dyDescent="0.15">
      <c r="B14" s="29" t="s">
        <v>825</v>
      </c>
      <c r="C14" s="30" t="s">
        <v>75</v>
      </c>
      <c r="D14" s="19" t="s">
        <v>76</v>
      </c>
      <c r="E14" s="29" t="s">
        <v>394</v>
      </c>
      <c r="F14" s="39" t="s">
        <v>316</v>
      </c>
      <c r="G14" s="18" t="s">
        <v>1052</v>
      </c>
      <c r="I14" s="18" t="s">
        <v>1051</v>
      </c>
      <c r="J14" s="18" t="s">
        <v>1053</v>
      </c>
    </row>
    <row r="15" spans="1:10" ht="33" customHeight="1" x14ac:dyDescent="0.15">
      <c r="B15" s="29" t="s">
        <v>825</v>
      </c>
      <c r="C15" s="30" t="s">
        <v>77</v>
      </c>
      <c r="D15" s="19" t="s">
        <v>78</v>
      </c>
      <c r="E15" s="29" t="s">
        <v>395</v>
      </c>
      <c r="F15" s="39" t="s">
        <v>316</v>
      </c>
      <c r="G15" s="18" t="s">
        <v>1055</v>
      </c>
      <c r="I15" s="18" t="s">
        <v>1054</v>
      </c>
      <c r="J15" s="18" t="s">
        <v>1056</v>
      </c>
    </row>
    <row r="16" spans="1:10" ht="33" customHeight="1" x14ac:dyDescent="0.15">
      <c r="B16" s="29" t="s">
        <v>825</v>
      </c>
      <c r="C16" s="30" t="s">
        <v>79</v>
      </c>
      <c r="D16" s="19" t="s">
        <v>80</v>
      </c>
      <c r="E16" s="29" t="s">
        <v>396</v>
      </c>
      <c r="F16" s="39" t="s">
        <v>316</v>
      </c>
      <c r="G16" s="18" t="s">
        <v>1058</v>
      </c>
      <c r="H16" s="18" t="s">
        <v>380</v>
      </c>
      <c r="I16" s="18" t="s">
        <v>1057</v>
      </c>
      <c r="J16" s="18" t="s">
        <v>1059</v>
      </c>
    </row>
    <row r="17" spans="2:10" ht="33" customHeight="1" x14ac:dyDescent="0.15">
      <c r="B17" s="29" t="s">
        <v>825</v>
      </c>
      <c r="C17" s="30" t="s">
        <v>81</v>
      </c>
      <c r="D17" s="19" t="s">
        <v>82</v>
      </c>
      <c r="E17" s="29" t="s">
        <v>397</v>
      </c>
      <c r="F17" s="39" t="s">
        <v>316</v>
      </c>
      <c r="G17" s="18" t="s">
        <v>1061</v>
      </c>
      <c r="I17" s="18" t="s">
        <v>1060</v>
      </c>
      <c r="J17" s="18" t="s">
        <v>1062</v>
      </c>
    </row>
    <row r="18" spans="2:10" ht="33" customHeight="1" x14ac:dyDescent="0.15">
      <c r="B18" s="29" t="s">
        <v>825</v>
      </c>
      <c r="C18" s="30" t="s">
        <v>83</v>
      </c>
      <c r="D18" s="19" t="s">
        <v>84</v>
      </c>
      <c r="E18" s="29" t="s">
        <v>398</v>
      </c>
      <c r="F18" s="39" t="s">
        <v>316</v>
      </c>
      <c r="G18" s="18" t="s">
        <v>1064</v>
      </c>
      <c r="I18" s="18" t="s">
        <v>1063</v>
      </c>
      <c r="J18" s="18" t="s">
        <v>1065</v>
      </c>
    </row>
    <row r="19" spans="2:10" ht="33" customHeight="1" x14ac:dyDescent="0.15">
      <c r="B19" s="29" t="s">
        <v>825</v>
      </c>
      <c r="C19" s="30" t="s">
        <v>85</v>
      </c>
      <c r="D19" s="19" t="s">
        <v>86</v>
      </c>
      <c r="E19" s="29" t="s">
        <v>399</v>
      </c>
      <c r="F19" s="39" t="s">
        <v>316</v>
      </c>
      <c r="G19" s="18" t="s">
        <v>1067</v>
      </c>
      <c r="I19" s="18" t="s">
        <v>1066</v>
      </c>
      <c r="J19" s="18" t="s">
        <v>1068</v>
      </c>
    </row>
    <row r="20" spans="2:10" ht="33" customHeight="1" x14ac:dyDescent="0.15">
      <c r="B20" s="29" t="s">
        <v>825</v>
      </c>
      <c r="C20" s="30" t="s">
        <v>87</v>
      </c>
      <c r="D20" s="19" t="s">
        <v>1613</v>
      </c>
      <c r="E20" s="29" t="s">
        <v>400</v>
      </c>
      <c r="F20" s="39" t="s">
        <v>1612</v>
      </c>
      <c r="G20" s="18" t="s">
        <v>1684</v>
      </c>
      <c r="I20" s="18" t="s">
        <v>1683</v>
      </c>
      <c r="J20" s="18" t="s">
        <v>1069</v>
      </c>
    </row>
    <row r="21" spans="2:10" ht="33" customHeight="1" x14ac:dyDescent="0.15">
      <c r="B21" s="29" t="s">
        <v>825</v>
      </c>
      <c r="C21" s="30" t="s">
        <v>88</v>
      </c>
      <c r="D21" s="19" t="s">
        <v>89</v>
      </c>
      <c r="E21" s="29" t="s">
        <v>401</v>
      </c>
      <c r="F21" s="39" t="s">
        <v>316</v>
      </c>
      <c r="G21" s="18" t="s">
        <v>1071</v>
      </c>
      <c r="I21" s="18" t="s">
        <v>1070</v>
      </c>
      <c r="J21" s="18" t="s">
        <v>1072</v>
      </c>
    </row>
    <row r="22" spans="2:10" ht="33" customHeight="1" x14ac:dyDescent="0.15">
      <c r="B22" s="29" t="s">
        <v>825</v>
      </c>
      <c r="C22" s="30" t="s">
        <v>90</v>
      </c>
      <c r="D22" s="19" t="s">
        <v>91</v>
      </c>
      <c r="E22" s="29" t="s">
        <v>402</v>
      </c>
      <c r="F22" s="39" t="s">
        <v>316</v>
      </c>
      <c r="G22" s="18" t="s">
        <v>1074</v>
      </c>
      <c r="I22" s="18" t="s">
        <v>1073</v>
      </c>
      <c r="J22" s="18" t="s">
        <v>1075</v>
      </c>
    </row>
    <row r="23" spans="2:10" ht="33" customHeight="1" x14ac:dyDescent="0.15">
      <c r="B23" s="29" t="s">
        <v>825</v>
      </c>
      <c r="C23" s="30" t="s">
        <v>92</v>
      </c>
      <c r="D23" s="19" t="s">
        <v>93</v>
      </c>
      <c r="E23" s="29" t="s">
        <v>403</v>
      </c>
      <c r="F23" s="39" t="s">
        <v>316</v>
      </c>
      <c r="G23" s="18" t="s">
        <v>1077</v>
      </c>
      <c r="I23" s="18" t="s">
        <v>1076</v>
      </c>
      <c r="J23" s="18" t="s">
        <v>1078</v>
      </c>
    </row>
    <row r="24" spans="2:10" ht="33" customHeight="1" x14ac:dyDescent="0.15">
      <c r="B24" s="29" t="s">
        <v>825</v>
      </c>
      <c r="C24" s="30" t="s">
        <v>94</v>
      </c>
      <c r="D24" s="19" t="s">
        <v>95</v>
      </c>
      <c r="E24" s="29" t="s">
        <v>404</v>
      </c>
      <c r="F24" s="39" t="s">
        <v>316</v>
      </c>
      <c r="G24" s="18" t="s">
        <v>1080</v>
      </c>
      <c r="I24" s="18" t="s">
        <v>1079</v>
      </c>
      <c r="J24" s="18" t="s">
        <v>1081</v>
      </c>
    </row>
    <row r="25" spans="2:10" ht="33" customHeight="1" x14ac:dyDescent="0.15">
      <c r="B25" s="29" t="s">
        <v>825</v>
      </c>
      <c r="C25" s="30" t="s">
        <v>96</v>
      </c>
      <c r="D25" s="19" t="s">
        <v>97</v>
      </c>
      <c r="E25" s="29" t="s">
        <v>405</v>
      </c>
      <c r="F25" s="39" t="s">
        <v>316</v>
      </c>
      <c r="G25" s="18" t="s">
        <v>1083</v>
      </c>
      <c r="I25" s="18" t="s">
        <v>1082</v>
      </c>
      <c r="J25" s="18" t="s">
        <v>1084</v>
      </c>
    </row>
    <row r="26" spans="2:10" ht="33" customHeight="1" x14ac:dyDescent="0.15">
      <c r="B26" s="29" t="s">
        <v>825</v>
      </c>
      <c r="C26" s="30" t="s">
        <v>98</v>
      </c>
      <c r="D26" s="19" t="s">
        <v>99</v>
      </c>
      <c r="E26" s="29" t="s">
        <v>406</v>
      </c>
      <c r="F26" s="39" t="s">
        <v>316</v>
      </c>
      <c r="G26" s="18" t="s">
        <v>1086</v>
      </c>
      <c r="I26" s="18" t="s">
        <v>1085</v>
      </c>
      <c r="J26" s="18" t="s">
        <v>1087</v>
      </c>
    </row>
    <row r="27" spans="2:10" ht="33" customHeight="1" x14ac:dyDescent="0.15">
      <c r="B27" s="29" t="s">
        <v>825</v>
      </c>
      <c r="C27" s="30" t="s">
        <v>100</v>
      </c>
      <c r="D27" s="19" t="s">
        <v>101</v>
      </c>
      <c r="E27" s="29" t="s">
        <v>407</v>
      </c>
      <c r="F27" s="39" t="s">
        <v>316</v>
      </c>
      <c r="G27" s="18" t="s">
        <v>1089</v>
      </c>
      <c r="I27" s="18" t="s">
        <v>1088</v>
      </c>
      <c r="J27" s="18" t="s">
        <v>1090</v>
      </c>
    </row>
    <row r="28" spans="2:10" ht="33" customHeight="1" x14ac:dyDescent="0.15">
      <c r="B28" s="29" t="s">
        <v>825</v>
      </c>
      <c r="C28" s="30" t="s">
        <v>102</v>
      </c>
      <c r="D28" s="19" t="s">
        <v>103</v>
      </c>
      <c r="E28" s="29" t="s">
        <v>408</v>
      </c>
      <c r="F28" s="39" t="s">
        <v>316</v>
      </c>
      <c r="G28" s="18" t="s">
        <v>1092</v>
      </c>
      <c r="I28" s="18" t="s">
        <v>1091</v>
      </c>
      <c r="J28" s="18" t="s">
        <v>1093</v>
      </c>
    </row>
    <row r="29" spans="2:10" ht="33" customHeight="1" x14ac:dyDescent="0.15">
      <c r="B29" s="29" t="s">
        <v>825</v>
      </c>
      <c r="C29" s="30" t="s">
        <v>104</v>
      </c>
      <c r="D29" s="19" t="s">
        <v>105</v>
      </c>
      <c r="E29" s="29" t="s">
        <v>409</v>
      </c>
      <c r="F29" s="39" t="s">
        <v>316</v>
      </c>
      <c r="G29" s="18" t="s">
        <v>1095</v>
      </c>
      <c r="I29" s="18" t="s">
        <v>1094</v>
      </c>
      <c r="J29" s="18" t="s">
        <v>1096</v>
      </c>
    </row>
    <row r="30" spans="2:10" ht="33" customHeight="1" x14ac:dyDescent="0.15">
      <c r="B30" s="29" t="s">
        <v>825</v>
      </c>
      <c r="C30" s="30" t="s">
        <v>106</v>
      </c>
      <c r="D30" s="19" t="s">
        <v>107</v>
      </c>
      <c r="E30" s="29" t="s">
        <v>410</v>
      </c>
      <c r="F30" s="39" t="s">
        <v>316</v>
      </c>
      <c r="G30" s="18" t="s">
        <v>1098</v>
      </c>
      <c r="I30" s="18" t="s">
        <v>1097</v>
      </c>
      <c r="J30" s="18" t="s">
        <v>1099</v>
      </c>
    </row>
    <row r="31" spans="2:10" ht="33" customHeight="1" x14ac:dyDescent="0.15">
      <c r="B31" s="29" t="s">
        <v>825</v>
      </c>
      <c r="C31" s="30" t="s">
        <v>108</v>
      </c>
      <c r="D31" s="19" t="s">
        <v>109</v>
      </c>
      <c r="E31" s="29" t="s">
        <v>411</v>
      </c>
      <c r="F31" s="39" t="s">
        <v>316</v>
      </c>
      <c r="G31" s="18" t="s">
        <v>1101</v>
      </c>
      <c r="I31" s="18" t="s">
        <v>1100</v>
      </c>
      <c r="J31" s="18" t="s">
        <v>1102</v>
      </c>
    </row>
    <row r="32" spans="2:10" ht="33" customHeight="1" x14ac:dyDescent="0.15">
      <c r="B32" s="29" t="s">
        <v>825</v>
      </c>
      <c r="C32" s="30" t="s">
        <v>110</v>
      </c>
      <c r="D32" s="19" t="s">
        <v>111</v>
      </c>
      <c r="E32" s="29" t="s">
        <v>412</v>
      </c>
      <c r="F32" s="39" t="s">
        <v>316</v>
      </c>
      <c r="G32" s="18" t="s">
        <v>1104</v>
      </c>
      <c r="I32" s="18" t="s">
        <v>1103</v>
      </c>
      <c r="J32" s="18" t="s">
        <v>1105</v>
      </c>
    </row>
    <row r="33" spans="2:10" ht="33" customHeight="1" x14ac:dyDescent="0.15">
      <c r="B33" s="29" t="s">
        <v>825</v>
      </c>
      <c r="C33" s="30" t="s">
        <v>112</v>
      </c>
      <c r="D33" s="19" t="s">
        <v>113</v>
      </c>
      <c r="E33" s="29" t="s">
        <v>413</v>
      </c>
      <c r="F33" s="39" t="s">
        <v>316</v>
      </c>
      <c r="G33" s="18" t="s">
        <v>1107</v>
      </c>
      <c r="I33" s="18" t="s">
        <v>1106</v>
      </c>
      <c r="J33" s="18" t="s">
        <v>1108</v>
      </c>
    </row>
    <row r="34" spans="2:10" ht="33" customHeight="1" x14ac:dyDescent="0.15">
      <c r="B34" s="29" t="s">
        <v>825</v>
      </c>
      <c r="C34" s="30" t="s">
        <v>814</v>
      </c>
      <c r="D34" s="19" t="s">
        <v>815</v>
      </c>
      <c r="E34" s="29" t="s">
        <v>816</v>
      </c>
      <c r="F34" s="39" t="s">
        <v>316</v>
      </c>
      <c r="G34" s="18" t="s">
        <v>1110</v>
      </c>
      <c r="I34" s="18" t="s">
        <v>1109</v>
      </c>
      <c r="J34" s="18" t="s">
        <v>1111</v>
      </c>
    </row>
    <row r="35" spans="2:10" ht="33" customHeight="1" x14ac:dyDescent="0.15">
      <c r="B35" s="29" t="s">
        <v>885</v>
      </c>
      <c r="C35" s="30" t="s">
        <v>414</v>
      </c>
      <c r="D35" s="19" t="s">
        <v>852</v>
      </c>
      <c r="E35" s="29" t="s">
        <v>415</v>
      </c>
      <c r="F35" s="39" t="s">
        <v>739</v>
      </c>
      <c r="G35" s="18" t="s">
        <v>1113</v>
      </c>
      <c r="I35" s="18" t="s">
        <v>1112</v>
      </c>
      <c r="J35" s="18" t="s">
        <v>1114</v>
      </c>
    </row>
    <row r="36" spans="2:10" ht="33" customHeight="1" x14ac:dyDescent="0.15">
      <c r="B36" s="29" t="s">
        <v>886</v>
      </c>
      <c r="C36" s="30" t="s">
        <v>15</v>
      </c>
      <c r="D36" s="19" t="s">
        <v>416</v>
      </c>
      <c r="E36" s="29" t="s">
        <v>417</v>
      </c>
      <c r="F36" s="39" t="s">
        <v>418</v>
      </c>
      <c r="G36" s="18" t="s">
        <v>1116</v>
      </c>
      <c r="I36" s="18" t="s">
        <v>1115</v>
      </c>
      <c r="J36" s="18" t="s">
        <v>1117</v>
      </c>
    </row>
    <row r="37" spans="2:10" ht="33" customHeight="1" x14ac:dyDescent="0.15">
      <c r="B37" s="29" t="s">
        <v>887</v>
      </c>
      <c r="C37" s="30" t="s">
        <v>419</v>
      </c>
      <c r="D37" s="19" t="s">
        <v>312</v>
      </c>
      <c r="E37" s="29" t="s">
        <v>420</v>
      </c>
      <c r="F37" s="39" t="s">
        <v>421</v>
      </c>
      <c r="G37" s="18" t="s">
        <v>1119</v>
      </c>
      <c r="H37" s="18" t="s">
        <v>738</v>
      </c>
      <c r="I37" s="18" t="s">
        <v>1118</v>
      </c>
      <c r="J37" s="18" t="s">
        <v>1120</v>
      </c>
    </row>
    <row r="38" spans="2:10" ht="33" customHeight="1" x14ac:dyDescent="0.15">
      <c r="B38" s="29" t="s">
        <v>888</v>
      </c>
      <c r="C38" s="30" t="s">
        <v>422</v>
      </c>
      <c r="D38" s="19" t="s">
        <v>17</v>
      </c>
      <c r="E38" s="29" t="s">
        <v>423</v>
      </c>
      <c r="F38" s="39" t="s">
        <v>316</v>
      </c>
      <c r="G38" s="18" t="s">
        <v>1122</v>
      </c>
      <c r="I38" s="18" t="s">
        <v>1121</v>
      </c>
      <c r="J38" s="18" t="s">
        <v>1123</v>
      </c>
    </row>
    <row r="39" spans="2:10" ht="33" customHeight="1" x14ac:dyDescent="0.15">
      <c r="B39" s="29" t="s">
        <v>889</v>
      </c>
      <c r="C39" s="30" t="s">
        <v>24</v>
      </c>
      <c r="D39" s="19" t="s">
        <v>25</v>
      </c>
      <c r="E39" s="29" t="s">
        <v>424</v>
      </c>
      <c r="F39" s="39" t="s">
        <v>316</v>
      </c>
      <c r="G39" s="18" t="s">
        <v>1125</v>
      </c>
      <c r="I39" s="18" t="s">
        <v>1124</v>
      </c>
      <c r="J39" s="18" t="s">
        <v>1126</v>
      </c>
    </row>
    <row r="40" spans="2:10" ht="33" customHeight="1" x14ac:dyDescent="0.15">
      <c r="B40" s="30" t="s">
        <v>890</v>
      </c>
      <c r="C40" s="30" t="s">
        <v>426</v>
      </c>
      <c r="D40" s="19" t="s">
        <v>29</v>
      </c>
      <c r="E40" s="29" t="s">
        <v>427</v>
      </c>
      <c r="F40" s="39" t="s">
        <v>316</v>
      </c>
      <c r="G40" s="18" t="s">
        <v>1128</v>
      </c>
      <c r="I40" s="18" t="s">
        <v>1127</v>
      </c>
      <c r="J40" s="18" t="s">
        <v>1129</v>
      </c>
    </row>
    <row r="41" spans="2:10" ht="33" customHeight="1" x14ac:dyDescent="0.15">
      <c r="B41" s="30" t="s">
        <v>891</v>
      </c>
      <c r="C41" s="30" t="s">
        <v>31</v>
      </c>
      <c r="D41" s="19" t="s">
        <v>32</v>
      </c>
      <c r="E41" s="29" t="s">
        <v>428</v>
      </c>
      <c r="F41" s="39" t="s">
        <v>316</v>
      </c>
      <c r="G41" s="18" t="s">
        <v>1131</v>
      </c>
      <c r="I41" s="18" t="s">
        <v>1130</v>
      </c>
      <c r="J41" s="18" t="s">
        <v>1132</v>
      </c>
    </row>
    <row r="42" spans="2:10" ht="33" customHeight="1" x14ac:dyDescent="0.15">
      <c r="B42" s="29" t="s">
        <v>892</v>
      </c>
      <c r="C42" s="30" t="s">
        <v>430</v>
      </c>
      <c r="D42" s="19" t="s">
        <v>33</v>
      </c>
      <c r="E42" s="29" t="s">
        <v>431</v>
      </c>
      <c r="F42" s="39" t="s">
        <v>316</v>
      </c>
      <c r="G42" s="18" t="s">
        <v>1134</v>
      </c>
      <c r="I42" s="18" t="s">
        <v>1133</v>
      </c>
      <c r="J42" s="18" t="s">
        <v>1135</v>
      </c>
    </row>
    <row r="43" spans="2:10" ht="33" customHeight="1" x14ac:dyDescent="0.15">
      <c r="B43" s="29" t="s">
        <v>893</v>
      </c>
      <c r="C43" s="30" t="s">
        <v>433</v>
      </c>
      <c r="D43" s="19" t="s">
        <v>34</v>
      </c>
      <c r="E43" s="29" t="s">
        <v>434</v>
      </c>
      <c r="F43" s="39" t="s">
        <v>316</v>
      </c>
      <c r="G43" s="18" t="s">
        <v>1137</v>
      </c>
      <c r="I43" s="18" t="s">
        <v>1136</v>
      </c>
      <c r="J43" s="18" t="s">
        <v>1138</v>
      </c>
    </row>
    <row r="44" spans="2:10" ht="33" customHeight="1" x14ac:dyDescent="0.15">
      <c r="B44" s="29" t="s">
        <v>805</v>
      </c>
      <c r="C44" s="30" t="s">
        <v>436</v>
      </c>
      <c r="D44" s="19" t="s">
        <v>803</v>
      </c>
      <c r="E44" s="29" t="s">
        <v>437</v>
      </c>
      <c r="F44" s="39" t="s">
        <v>804</v>
      </c>
      <c r="G44" s="18" t="s">
        <v>1140</v>
      </c>
      <c r="I44" s="18" t="s">
        <v>1139</v>
      </c>
      <c r="J44" s="18" t="s">
        <v>1141</v>
      </c>
    </row>
    <row r="45" spans="2:10" ht="33" customHeight="1" x14ac:dyDescent="0.15">
      <c r="B45" s="29" t="s">
        <v>894</v>
      </c>
      <c r="C45" s="30" t="s">
        <v>439</v>
      </c>
      <c r="D45" s="19" t="s">
        <v>313</v>
      </c>
      <c r="E45" s="29" t="s">
        <v>440</v>
      </c>
      <c r="F45" s="39" t="s">
        <v>441</v>
      </c>
      <c r="G45" s="18" t="s">
        <v>1143</v>
      </c>
      <c r="I45" s="18" t="s">
        <v>1142</v>
      </c>
      <c r="J45" s="18" t="s">
        <v>1144</v>
      </c>
    </row>
    <row r="46" spans="2:10" ht="33" customHeight="1" x14ac:dyDescent="0.15">
      <c r="B46" s="29" t="s">
        <v>895</v>
      </c>
      <c r="C46" s="30" t="s">
        <v>12</v>
      </c>
      <c r="D46" s="19" t="s">
        <v>13</v>
      </c>
      <c r="E46" s="29" t="s">
        <v>442</v>
      </c>
      <c r="F46" s="39" t="s">
        <v>316</v>
      </c>
      <c r="G46" s="18" t="s">
        <v>1146</v>
      </c>
      <c r="I46" s="18" t="s">
        <v>1145</v>
      </c>
      <c r="J46" s="18" t="s">
        <v>1147</v>
      </c>
    </row>
    <row r="47" spans="2:10" ht="33" customHeight="1" x14ac:dyDescent="0.15">
      <c r="B47" s="29" t="s">
        <v>896</v>
      </c>
      <c r="C47" s="30" t="s">
        <v>443</v>
      </c>
      <c r="D47" s="19" t="s">
        <v>19</v>
      </c>
      <c r="E47" s="29" t="s">
        <v>853</v>
      </c>
      <c r="F47" s="39" t="s">
        <v>444</v>
      </c>
      <c r="G47" s="18" t="s">
        <v>1149</v>
      </c>
      <c r="I47" s="18" t="s">
        <v>1148</v>
      </c>
      <c r="J47" s="18" t="s">
        <v>1150</v>
      </c>
    </row>
    <row r="48" spans="2:10" ht="33" customHeight="1" x14ac:dyDescent="0.15">
      <c r="B48" s="29" t="s">
        <v>897</v>
      </c>
      <c r="C48" s="30" t="s">
        <v>21</v>
      </c>
      <c r="D48" s="19" t="s">
        <v>22</v>
      </c>
      <c r="E48" s="29" t="s">
        <v>853</v>
      </c>
      <c r="F48" s="39" t="s">
        <v>316</v>
      </c>
      <c r="G48" s="18" t="s">
        <v>1152</v>
      </c>
      <c r="I48" s="18" t="s">
        <v>1151</v>
      </c>
      <c r="J48" s="18" t="s">
        <v>1153</v>
      </c>
    </row>
    <row r="49" spans="2:10" ht="33" customHeight="1" x14ac:dyDescent="0.15">
      <c r="B49" s="29" t="s">
        <v>898</v>
      </c>
      <c r="C49" s="30" t="s">
        <v>27</v>
      </c>
      <c r="D49" s="19" t="s">
        <v>28</v>
      </c>
      <c r="E49" s="29" t="s">
        <v>854</v>
      </c>
      <c r="F49" s="39" t="s">
        <v>316</v>
      </c>
      <c r="G49" s="18" t="s">
        <v>1155</v>
      </c>
      <c r="I49" s="18" t="s">
        <v>1154</v>
      </c>
      <c r="J49" s="18" t="s">
        <v>1156</v>
      </c>
    </row>
    <row r="50" spans="2:10" ht="33" customHeight="1" x14ac:dyDescent="0.15">
      <c r="B50" s="29" t="s">
        <v>899</v>
      </c>
      <c r="C50" s="30" t="s">
        <v>855</v>
      </c>
      <c r="D50" s="19" t="s">
        <v>35</v>
      </c>
      <c r="E50" s="29" t="s">
        <v>445</v>
      </c>
      <c r="F50" s="39" t="s">
        <v>316</v>
      </c>
      <c r="G50" s="18" t="s">
        <v>1158</v>
      </c>
      <c r="I50" s="18" t="s">
        <v>1157</v>
      </c>
      <c r="J50" s="18" t="s">
        <v>1159</v>
      </c>
    </row>
    <row r="51" spans="2:10" ht="33" customHeight="1" x14ac:dyDescent="0.15">
      <c r="B51" s="29" t="s">
        <v>806</v>
      </c>
      <c r="C51" s="30" t="s">
        <v>39</v>
      </c>
      <c r="D51" s="19" t="s">
        <v>798</v>
      </c>
      <c r="E51" s="29" t="s">
        <v>446</v>
      </c>
      <c r="F51" s="39" t="s">
        <v>502</v>
      </c>
      <c r="G51" s="18" t="s">
        <v>1161</v>
      </c>
      <c r="H51" s="18" t="s">
        <v>738</v>
      </c>
      <c r="I51" s="18" t="s">
        <v>1160</v>
      </c>
      <c r="J51" s="18" t="s">
        <v>1162</v>
      </c>
    </row>
    <row r="52" spans="2:10" ht="33" customHeight="1" x14ac:dyDescent="0.15">
      <c r="B52" s="29" t="s">
        <v>806</v>
      </c>
      <c r="C52" s="30" t="s">
        <v>447</v>
      </c>
      <c r="D52" s="19" t="s">
        <v>40</v>
      </c>
      <c r="E52" s="29" t="s">
        <v>448</v>
      </c>
      <c r="F52" s="39" t="s">
        <v>316</v>
      </c>
      <c r="G52" s="18" t="s">
        <v>1164</v>
      </c>
      <c r="I52" s="18" t="s">
        <v>1163</v>
      </c>
      <c r="J52" s="18" t="s">
        <v>1165</v>
      </c>
    </row>
    <row r="53" spans="2:10" ht="33" customHeight="1" x14ac:dyDescent="0.15">
      <c r="B53" s="29" t="s">
        <v>806</v>
      </c>
      <c r="C53" s="30" t="s">
        <v>449</v>
      </c>
      <c r="D53" s="19" t="s">
        <v>41</v>
      </c>
      <c r="E53" s="29" t="s">
        <v>450</v>
      </c>
      <c r="F53" s="39" t="s">
        <v>316</v>
      </c>
      <c r="G53" s="18" t="s">
        <v>1167</v>
      </c>
      <c r="I53" s="18" t="s">
        <v>1166</v>
      </c>
      <c r="J53" s="18" t="s">
        <v>1168</v>
      </c>
    </row>
    <row r="54" spans="2:10" ht="33" customHeight="1" x14ac:dyDescent="0.15">
      <c r="B54" s="29" t="s">
        <v>900</v>
      </c>
      <c r="C54" s="30" t="s">
        <v>451</v>
      </c>
      <c r="D54" s="19" t="s">
        <v>115</v>
      </c>
      <c r="E54" s="29" t="s">
        <v>452</v>
      </c>
      <c r="F54" s="39" t="s">
        <v>316</v>
      </c>
      <c r="G54" s="18" t="s">
        <v>1170</v>
      </c>
      <c r="I54" s="18" t="s">
        <v>1169</v>
      </c>
      <c r="J54" s="18" t="s">
        <v>1171</v>
      </c>
    </row>
    <row r="55" spans="2:10" ht="33" customHeight="1" x14ac:dyDescent="0.15">
      <c r="B55" s="29" t="s">
        <v>900</v>
      </c>
      <c r="C55" s="30" t="s">
        <v>453</v>
      </c>
      <c r="D55" s="19" t="s">
        <v>116</v>
      </c>
      <c r="E55" s="29" t="s">
        <v>454</v>
      </c>
      <c r="F55" s="39" t="s">
        <v>316</v>
      </c>
      <c r="G55" s="18" t="s">
        <v>1173</v>
      </c>
      <c r="I55" s="18" t="s">
        <v>1172</v>
      </c>
      <c r="J55" s="18" t="s">
        <v>1174</v>
      </c>
    </row>
    <row r="56" spans="2:10" ht="33" customHeight="1" x14ac:dyDescent="0.15">
      <c r="B56" s="29" t="s">
        <v>900</v>
      </c>
      <c r="C56" s="30" t="s">
        <v>37</v>
      </c>
      <c r="D56" s="19" t="s">
        <v>117</v>
      </c>
      <c r="E56" s="29" t="s">
        <v>455</v>
      </c>
      <c r="F56" s="39" t="s">
        <v>316</v>
      </c>
      <c r="G56" s="18" t="s">
        <v>1176</v>
      </c>
      <c r="I56" s="18" t="s">
        <v>1175</v>
      </c>
      <c r="J56" s="18" t="s">
        <v>1177</v>
      </c>
    </row>
    <row r="57" spans="2:10" ht="33" customHeight="1" x14ac:dyDescent="0.15">
      <c r="B57" s="29" t="s">
        <v>901</v>
      </c>
      <c r="C57" s="30" t="s">
        <v>318</v>
      </c>
      <c r="D57" s="19" t="s">
        <v>319</v>
      </c>
      <c r="E57" s="29" t="s">
        <v>856</v>
      </c>
      <c r="F57" s="39" t="s">
        <v>316</v>
      </c>
      <c r="G57" s="18" t="s">
        <v>1179</v>
      </c>
      <c r="H57" s="18" t="s">
        <v>797</v>
      </c>
      <c r="I57" s="18" t="s">
        <v>1178</v>
      </c>
      <c r="J57" s="18" t="s">
        <v>1180</v>
      </c>
    </row>
    <row r="58" spans="2:10" ht="33" customHeight="1" x14ac:dyDescent="0.15">
      <c r="B58" s="29" t="s">
        <v>901</v>
      </c>
      <c r="C58" s="30" t="s">
        <v>43</v>
      </c>
      <c r="D58" s="19" t="s">
        <v>1623</v>
      </c>
      <c r="E58" s="29" t="s">
        <v>1622</v>
      </c>
      <c r="F58" s="39" t="s">
        <v>316</v>
      </c>
      <c r="G58" s="18" t="s">
        <v>1686</v>
      </c>
      <c r="I58" s="18" t="s">
        <v>1685</v>
      </c>
      <c r="J58" s="18" t="s">
        <v>1181</v>
      </c>
    </row>
    <row r="59" spans="2:10" ht="33" customHeight="1" x14ac:dyDescent="0.15">
      <c r="B59" s="29" t="s">
        <v>901</v>
      </c>
      <c r="C59" s="30" t="s">
        <v>320</v>
      </c>
      <c r="D59" s="19" t="s">
        <v>1625</v>
      </c>
      <c r="E59" s="29" t="s">
        <v>1624</v>
      </c>
      <c r="F59" s="39" t="s">
        <v>316</v>
      </c>
      <c r="G59" s="18" t="s">
        <v>1688</v>
      </c>
      <c r="I59" s="18" t="s">
        <v>1687</v>
      </c>
      <c r="J59" s="18" t="s">
        <v>1182</v>
      </c>
    </row>
    <row r="60" spans="2:10" ht="33" customHeight="1" x14ac:dyDescent="0.15">
      <c r="B60" s="29" t="s">
        <v>901</v>
      </c>
      <c r="C60" s="30" t="s">
        <v>321</v>
      </c>
      <c r="D60" s="19" t="s">
        <v>1629</v>
      </c>
      <c r="E60" s="29" t="s">
        <v>1628</v>
      </c>
      <c r="F60" s="39" t="s">
        <v>316</v>
      </c>
      <c r="G60" s="18" t="s">
        <v>1690</v>
      </c>
      <c r="H60" s="18" t="s">
        <v>797</v>
      </c>
      <c r="I60" s="18" t="s">
        <v>1689</v>
      </c>
      <c r="J60" s="18" t="s">
        <v>1183</v>
      </c>
    </row>
    <row r="61" spans="2:10" ht="33" customHeight="1" x14ac:dyDescent="0.15">
      <c r="B61" s="29" t="s">
        <v>901</v>
      </c>
      <c r="C61" s="30" t="s">
        <v>322</v>
      </c>
      <c r="D61" s="19" t="s">
        <v>1639</v>
      </c>
      <c r="E61" s="29" t="s">
        <v>1638</v>
      </c>
      <c r="F61" s="39" t="s">
        <v>316</v>
      </c>
      <c r="G61" s="18" t="s">
        <v>1692</v>
      </c>
      <c r="I61" s="18" t="s">
        <v>1691</v>
      </c>
      <c r="J61" s="18" t="s">
        <v>1184</v>
      </c>
    </row>
    <row r="62" spans="2:10" ht="33" customHeight="1" x14ac:dyDescent="0.15">
      <c r="B62" s="29" t="s">
        <v>901</v>
      </c>
      <c r="C62" s="30" t="s">
        <v>323</v>
      </c>
      <c r="D62" s="19" t="s">
        <v>1643</v>
      </c>
      <c r="E62" s="29" t="s">
        <v>1642</v>
      </c>
      <c r="F62" s="39" t="s">
        <v>316</v>
      </c>
      <c r="G62" s="18" t="s">
        <v>1694</v>
      </c>
      <c r="H62" s="18" t="s">
        <v>797</v>
      </c>
      <c r="I62" s="18" t="s">
        <v>1693</v>
      </c>
      <c r="J62" s="18" t="s">
        <v>1185</v>
      </c>
    </row>
    <row r="63" spans="2:10" ht="33" customHeight="1" x14ac:dyDescent="0.15">
      <c r="B63" s="29" t="s">
        <v>901</v>
      </c>
      <c r="C63" s="30" t="s">
        <v>357</v>
      </c>
      <c r="D63" s="19" t="s">
        <v>1615</v>
      </c>
      <c r="E63" s="29" t="s">
        <v>1614</v>
      </c>
      <c r="F63" s="39" t="s">
        <v>316</v>
      </c>
      <c r="G63" s="18" t="s">
        <v>1696</v>
      </c>
      <c r="I63" s="18" t="s">
        <v>1695</v>
      </c>
      <c r="J63" s="18" t="s">
        <v>1186</v>
      </c>
    </row>
    <row r="64" spans="2:10" ht="33" customHeight="1" x14ac:dyDescent="0.15">
      <c r="B64" s="29" t="s">
        <v>901</v>
      </c>
      <c r="C64" s="30" t="s">
        <v>46</v>
      </c>
      <c r="D64" s="19" t="s">
        <v>1617</v>
      </c>
      <c r="E64" s="29" t="s">
        <v>1616</v>
      </c>
      <c r="F64" s="39" t="s">
        <v>316</v>
      </c>
      <c r="G64" s="18" t="s">
        <v>1698</v>
      </c>
      <c r="I64" s="18" t="s">
        <v>1697</v>
      </c>
      <c r="J64" s="18" t="s">
        <v>1187</v>
      </c>
    </row>
    <row r="65" spans="2:10" ht="33" customHeight="1" x14ac:dyDescent="0.15">
      <c r="B65" s="29" t="s">
        <v>901</v>
      </c>
      <c r="C65" s="30" t="s">
        <v>324</v>
      </c>
      <c r="D65" s="19" t="s">
        <v>325</v>
      </c>
      <c r="E65" s="29" t="s">
        <v>358</v>
      </c>
      <c r="F65" s="39" t="s">
        <v>316</v>
      </c>
      <c r="G65" s="18" t="s">
        <v>1189</v>
      </c>
      <c r="I65" s="18" t="s">
        <v>1188</v>
      </c>
      <c r="J65" s="18" t="s">
        <v>1190</v>
      </c>
    </row>
    <row r="66" spans="2:10" ht="33" customHeight="1" x14ac:dyDescent="0.15">
      <c r="B66" s="29" t="s">
        <v>901</v>
      </c>
      <c r="C66" s="30" t="s">
        <v>326</v>
      </c>
      <c r="D66" s="19" t="s">
        <v>327</v>
      </c>
      <c r="E66" s="29" t="s">
        <v>359</v>
      </c>
      <c r="F66" s="39" t="s">
        <v>316</v>
      </c>
      <c r="G66" s="18" t="s">
        <v>1192</v>
      </c>
      <c r="I66" s="18" t="s">
        <v>1191</v>
      </c>
      <c r="J66" s="18" t="s">
        <v>1193</v>
      </c>
    </row>
    <row r="67" spans="2:10" ht="33" customHeight="1" x14ac:dyDescent="0.15">
      <c r="B67" s="29" t="s">
        <v>901</v>
      </c>
      <c r="C67" s="30" t="s">
        <v>328</v>
      </c>
      <c r="D67" s="19" t="s">
        <v>1621</v>
      </c>
      <c r="E67" s="29" t="s">
        <v>1620</v>
      </c>
      <c r="F67" s="39" t="s">
        <v>316</v>
      </c>
      <c r="G67" s="18" t="s">
        <v>1760</v>
      </c>
      <c r="H67" s="18" t="s">
        <v>1759</v>
      </c>
      <c r="I67" s="18" t="s">
        <v>1699</v>
      </c>
      <c r="J67" s="18" t="s">
        <v>1194</v>
      </c>
    </row>
    <row r="68" spans="2:10" ht="33" customHeight="1" x14ac:dyDescent="0.15">
      <c r="B68" s="29" t="s">
        <v>901</v>
      </c>
      <c r="C68" s="30" t="s">
        <v>329</v>
      </c>
      <c r="D68" s="19" t="s">
        <v>1633</v>
      </c>
      <c r="E68" s="29" t="s">
        <v>1632</v>
      </c>
      <c r="F68" s="39" t="s">
        <v>316</v>
      </c>
      <c r="G68" s="18" t="s">
        <v>1701</v>
      </c>
      <c r="I68" s="18" t="s">
        <v>1700</v>
      </c>
      <c r="J68" s="18" t="s">
        <v>1195</v>
      </c>
    </row>
    <row r="69" spans="2:10" ht="33" customHeight="1" x14ac:dyDescent="0.15">
      <c r="B69" s="29" t="s">
        <v>901</v>
      </c>
      <c r="C69" s="30" t="s">
        <v>330</v>
      </c>
      <c r="D69" s="19" t="s">
        <v>1635</v>
      </c>
      <c r="E69" s="29" t="s">
        <v>1634</v>
      </c>
      <c r="F69" s="39" t="s">
        <v>316</v>
      </c>
      <c r="G69" s="18" t="s">
        <v>1703</v>
      </c>
      <c r="I69" s="18" t="s">
        <v>1702</v>
      </c>
      <c r="J69" s="18" t="s">
        <v>1196</v>
      </c>
    </row>
    <row r="70" spans="2:10" ht="33" customHeight="1" x14ac:dyDescent="0.15">
      <c r="B70" s="29" t="s">
        <v>901</v>
      </c>
      <c r="C70" s="30" t="s">
        <v>47</v>
      </c>
      <c r="D70" s="19" t="s">
        <v>1619</v>
      </c>
      <c r="E70" s="29" t="s">
        <v>1618</v>
      </c>
      <c r="F70" s="39" t="s">
        <v>316</v>
      </c>
      <c r="G70" s="18" t="s">
        <v>1705</v>
      </c>
      <c r="I70" s="18" t="s">
        <v>1704</v>
      </c>
      <c r="J70" s="18" t="s">
        <v>1197</v>
      </c>
    </row>
    <row r="71" spans="2:10" ht="33" customHeight="1" x14ac:dyDescent="0.15">
      <c r="B71" s="30" t="s">
        <v>901</v>
      </c>
      <c r="C71" s="30" t="s">
        <v>331</v>
      </c>
      <c r="D71" s="19" t="s">
        <v>1645</v>
      </c>
      <c r="E71" s="29" t="s">
        <v>1644</v>
      </c>
      <c r="F71" s="39" t="s">
        <v>316</v>
      </c>
      <c r="G71" s="18" t="s">
        <v>1707</v>
      </c>
      <c r="I71" s="18" t="s">
        <v>1706</v>
      </c>
      <c r="J71" s="18" t="s">
        <v>1198</v>
      </c>
    </row>
    <row r="72" spans="2:10" ht="33" customHeight="1" x14ac:dyDescent="0.15">
      <c r="B72" s="30" t="s">
        <v>901</v>
      </c>
      <c r="C72" s="30" t="s">
        <v>332</v>
      </c>
      <c r="D72" s="19" t="s">
        <v>1653</v>
      </c>
      <c r="E72" s="29" t="s">
        <v>1652</v>
      </c>
      <c r="F72" s="39" t="s">
        <v>316</v>
      </c>
      <c r="G72" s="18" t="s">
        <v>1709</v>
      </c>
      <c r="I72" s="18" t="s">
        <v>1708</v>
      </c>
      <c r="J72" s="18" t="s">
        <v>1199</v>
      </c>
    </row>
    <row r="73" spans="2:10" ht="33" customHeight="1" x14ac:dyDescent="0.15">
      <c r="B73" s="29" t="s">
        <v>901</v>
      </c>
      <c r="C73" s="30" t="s">
        <v>333</v>
      </c>
      <c r="D73" s="19" t="s">
        <v>1649</v>
      </c>
      <c r="E73" s="29" t="s">
        <v>1648</v>
      </c>
      <c r="F73" s="39" t="s">
        <v>316</v>
      </c>
      <c r="G73" s="18" t="s">
        <v>1711</v>
      </c>
      <c r="I73" s="18" t="s">
        <v>1710</v>
      </c>
      <c r="J73" s="18" t="s">
        <v>1200</v>
      </c>
    </row>
    <row r="74" spans="2:10" ht="33" customHeight="1" x14ac:dyDescent="0.15">
      <c r="B74" s="29" t="s">
        <v>901</v>
      </c>
      <c r="C74" s="30" t="s">
        <v>334</v>
      </c>
      <c r="D74" s="19" t="s">
        <v>335</v>
      </c>
      <c r="E74" s="29" t="s">
        <v>360</v>
      </c>
      <c r="F74" s="39" t="s">
        <v>316</v>
      </c>
      <c r="G74" s="18" t="s">
        <v>1202</v>
      </c>
      <c r="I74" s="18" t="s">
        <v>1201</v>
      </c>
      <c r="J74" s="18" t="s">
        <v>1203</v>
      </c>
    </row>
    <row r="75" spans="2:10" ht="33" customHeight="1" x14ac:dyDescent="0.15">
      <c r="B75" s="29" t="s">
        <v>901</v>
      </c>
      <c r="C75" s="30" t="s">
        <v>336</v>
      </c>
      <c r="D75" s="19" t="s">
        <v>1647</v>
      </c>
      <c r="E75" s="29" t="s">
        <v>1646</v>
      </c>
      <c r="F75" s="39" t="s">
        <v>316</v>
      </c>
      <c r="G75" s="18" t="s">
        <v>1713</v>
      </c>
      <c r="I75" s="18" t="s">
        <v>1712</v>
      </c>
      <c r="J75" s="18" t="s">
        <v>1204</v>
      </c>
    </row>
    <row r="76" spans="2:10" ht="33" customHeight="1" x14ac:dyDescent="0.15">
      <c r="B76" s="29" t="s">
        <v>901</v>
      </c>
      <c r="C76" s="30" t="s">
        <v>337</v>
      </c>
      <c r="D76" s="19" t="s">
        <v>1641</v>
      </c>
      <c r="E76" s="29" t="s">
        <v>1640</v>
      </c>
      <c r="F76" s="39" t="s">
        <v>316</v>
      </c>
      <c r="G76" s="18" t="s">
        <v>1715</v>
      </c>
      <c r="H76" s="18" t="s">
        <v>797</v>
      </c>
      <c r="I76" s="18" t="s">
        <v>1714</v>
      </c>
      <c r="J76" s="18" t="s">
        <v>1205</v>
      </c>
    </row>
    <row r="77" spans="2:10" ht="33" customHeight="1" x14ac:dyDescent="0.15">
      <c r="B77" s="29" t="s">
        <v>901</v>
      </c>
      <c r="C77" s="30" t="s">
        <v>456</v>
      </c>
      <c r="D77" s="19" t="s">
        <v>338</v>
      </c>
      <c r="E77" s="29" t="s">
        <v>339</v>
      </c>
      <c r="F77" s="39" t="s">
        <v>316</v>
      </c>
      <c r="G77" s="18" t="s">
        <v>1207</v>
      </c>
      <c r="H77" s="18" t="s">
        <v>797</v>
      </c>
      <c r="I77" s="18" t="s">
        <v>1206</v>
      </c>
      <c r="J77" s="18" t="s">
        <v>1208</v>
      </c>
    </row>
    <row r="78" spans="2:10" ht="33" customHeight="1" x14ac:dyDescent="0.15">
      <c r="B78" s="29" t="s">
        <v>901</v>
      </c>
      <c r="C78" s="30" t="s">
        <v>340</v>
      </c>
      <c r="D78" s="19" t="s">
        <v>1627</v>
      </c>
      <c r="E78" s="29" t="s">
        <v>1626</v>
      </c>
      <c r="F78" s="39" t="s">
        <v>316</v>
      </c>
      <c r="G78" s="18" t="s">
        <v>1717</v>
      </c>
      <c r="I78" s="18" t="s">
        <v>1716</v>
      </c>
      <c r="J78" s="18" t="s">
        <v>1209</v>
      </c>
    </row>
    <row r="79" spans="2:10" ht="33" customHeight="1" x14ac:dyDescent="0.15">
      <c r="B79" s="29" t="s">
        <v>901</v>
      </c>
      <c r="C79" s="30" t="s">
        <v>341</v>
      </c>
      <c r="D79" s="19" t="s">
        <v>342</v>
      </c>
      <c r="E79" s="29" t="s">
        <v>343</v>
      </c>
      <c r="F79" s="39" t="s">
        <v>316</v>
      </c>
      <c r="G79" s="18" t="s">
        <v>1211</v>
      </c>
      <c r="I79" s="18" t="s">
        <v>1210</v>
      </c>
      <c r="J79" s="18" t="s">
        <v>1212</v>
      </c>
    </row>
    <row r="80" spans="2:10" ht="33" customHeight="1" x14ac:dyDescent="0.15">
      <c r="B80" s="29" t="s">
        <v>901</v>
      </c>
      <c r="C80" s="30" t="s">
        <v>344</v>
      </c>
      <c r="D80" s="19" t="s">
        <v>1651</v>
      </c>
      <c r="E80" s="29" t="s">
        <v>1650</v>
      </c>
      <c r="F80" s="39" t="s">
        <v>316</v>
      </c>
      <c r="G80" s="18" t="s">
        <v>1719</v>
      </c>
      <c r="I80" s="18" t="s">
        <v>1718</v>
      </c>
      <c r="J80" s="18" t="s">
        <v>1213</v>
      </c>
    </row>
    <row r="81" spans="2:10" ht="33" customHeight="1" x14ac:dyDescent="0.15">
      <c r="B81" s="29" t="s">
        <v>901</v>
      </c>
      <c r="C81" s="30" t="s">
        <v>345</v>
      </c>
      <c r="D81" s="19" t="s">
        <v>1631</v>
      </c>
      <c r="E81" s="29" t="s">
        <v>1630</v>
      </c>
      <c r="F81" s="39" t="s">
        <v>316</v>
      </c>
      <c r="G81" s="18" t="s">
        <v>1721</v>
      </c>
      <c r="I81" s="18" t="s">
        <v>1720</v>
      </c>
      <c r="J81" s="18" t="s">
        <v>1214</v>
      </c>
    </row>
    <row r="82" spans="2:10" ht="33" customHeight="1" x14ac:dyDescent="0.15">
      <c r="B82" s="29" t="s">
        <v>901</v>
      </c>
      <c r="C82" s="30" t="s">
        <v>346</v>
      </c>
      <c r="D82" s="19" t="s">
        <v>347</v>
      </c>
      <c r="E82" s="29" t="s">
        <v>348</v>
      </c>
      <c r="F82" s="39" t="s">
        <v>316</v>
      </c>
      <c r="G82" s="18" t="s">
        <v>1216</v>
      </c>
      <c r="I82" s="18" t="s">
        <v>1215</v>
      </c>
      <c r="J82" s="18" t="s">
        <v>1217</v>
      </c>
    </row>
    <row r="83" spans="2:10" ht="33" customHeight="1" x14ac:dyDescent="0.15">
      <c r="B83" s="29" t="s">
        <v>901</v>
      </c>
      <c r="C83" s="30" t="s">
        <v>349</v>
      </c>
      <c r="D83" s="19" t="s">
        <v>350</v>
      </c>
      <c r="E83" s="29" t="s">
        <v>351</v>
      </c>
      <c r="F83" s="39" t="s">
        <v>316</v>
      </c>
      <c r="G83" s="18" t="s">
        <v>1219</v>
      </c>
      <c r="I83" s="18" t="s">
        <v>1218</v>
      </c>
      <c r="J83" s="18" t="s">
        <v>1220</v>
      </c>
    </row>
    <row r="84" spans="2:10" ht="33" customHeight="1" x14ac:dyDescent="0.15">
      <c r="B84" s="29" t="s">
        <v>901</v>
      </c>
      <c r="C84" s="30" t="s">
        <v>457</v>
      </c>
      <c r="D84" s="19" t="s">
        <v>352</v>
      </c>
      <c r="E84" s="29" t="s">
        <v>353</v>
      </c>
      <c r="F84" s="39" t="s">
        <v>316</v>
      </c>
      <c r="G84" s="18" t="s">
        <v>1222</v>
      </c>
      <c r="I84" s="18" t="s">
        <v>1221</v>
      </c>
      <c r="J84" s="18" t="s">
        <v>1223</v>
      </c>
    </row>
    <row r="85" spans="2:10" ht="33" customHeight="1" x14ac:dyDescent="0.15">
      <c r="B85" s="29" t="s">
        <v>901</v>
      </c>
      <c r="C85" s="30" t="s">
        <v>354</v>
      </c>
      <c r="D85" s="19" t="s">
        <v>1637</v>
      </c>
      <c r="E85" s="29" t="s">
        <v>1636</v>
      </c>
      <c r="F85" s="39" t="s">
        <v>316</v>
      </c>
      <c r="G85" s="18" t="s">
        <v>1723</v>
      </c>
      <c r="I85" s="18" t="s">
        <v>1722</v>
      </c>
      <c r="J85" s="18" t="s">
        <v>1224</v>
      </c>
    </row>
    <row r="86" spans="2:10" ht="33" customHeight="1" x14ac:dyDescent="0.15">
      <c r="B86" s="29" t="s">
        <v>901</v>
      </c>
      <c r="C86" s="30" t="s">
        <v>458</v>
      </c>
      <c r="D86" s="19" t="s">
        <v>355</v>
      </c>
      <c r="E86" s="29" t="s">
        <v>356</v>
      </c>
      <c r="F86" s="39" t="s">
        <v>316</v>
      </c>
      <c r="G86" s="18" t="s">
        <v>1226</v>
      </c>
      <c r="H86" s="18" t="s">
        <v>380</v>
      </c>
      <c r="I86" s="18" t="s">
        <v>1225</v>
      </c>
      <c r="J86" s="18" t="s">
        <v>1227</v>
      </c>
    </row>
    <row r="87" spans="2:10" ht="33" customHeight="1" x14ac:dyDescent="0.15">
      <c r="B87" s="29" t="s">
        <v>902</v>
      </c>
      <c r="C87" s="30" t="s">
        <v>44</v>
      </c>
      <c r="D87" s="19" t="s">
        <v>1662</v>
      </c>
      <c r="E87" s="29" t="s">
        <v>460</v>
      </c>
      <c r="F87" s="39" t="s">
        <v>1661</v>
      </c>
      <c r="G87" s="18" t="s">
        <v>1725</v>
      </c>
      <c r="I87" s="18" t="s">
        <v>1724</v>
      </c>
      <c r="J87" s="18" t="s">
        <v>1228</v>
      </c>
    </row>
    <row r="88" spans="2:10" ht="33" customHeight="1" x14ac:dyDescent="0.15">
      <c r="B88" s="29" t="s">
        <v>903</v>
      </c>
      <c r="C88" s="30" t="s">
        <v>176</v>
      </c>
      <c r="D88" s="19" t="s">
        <v>1660</v>
      </c>
      <c r="E88" s="29" t="s">
        <v>462</v>
      </c>
      <c r="F88" s="39" t="s">
        <v>1659</v>
      </c>
      <c r="G88" s="18" t="s">
        <v>1727</v>
      </c>
      <c r="I88" s="18" t="s">
        <v>1726</v>
      </c>
      <c r="J88" s="18" t="s">
        <v>1229</v>
      </c>
    </row>
    <row r="89" spans="2:10" ht="33" customHeight="1" x14ac:dyDescent="0.15">
      <c r="B89" s="29" t="s">
        <v>904</v>
      </c>
      <c r="C89" s="30" t="s">
        <v>175</v>
      </c>
      <c r="D89" s="19" t="s">
        <v>169</v>
      </c>
      <c r="E89" s="29" t="s">
        <v>463</v>
      </c>
      <c r="F89" s="39" t="s">
        <v>464</v>
      </c>
      <c r="G89" s="18" t="s">
        <v>1231</v>
      </c>
      <c r="I89" s="18" t="s">
        <v>1230</v>
      </c>
      <c r="J89" s="18" t="s">
        <v>1232</v>
      </c>
    </row>
    <row r="90" spans="2:10" ht="33" customHeight="1" x14ac:dyDescent="0.15">
      <c r="B90" s="29" t="s">
        <v>826</v>
      </c>
      <c r="C90" s="30" t="s">
        <v>6</v>
      </c>
      <c r="D90" s="19" t="s">
        <v>817</v>
      </c>
      <c r="E90" s="29" t="s">
        <v>466</v>
      </c>
      <c r="F90" s="39" t="s">
        <v>818</v>
      </c>
      <c r="G90" s="18" t="s">
        <v>1234</v>
      </c>
      <c r="I90" s="18" t="s">
        <v>1233</v>
      </c>
      <c r="J90" s="18" t="s">
        <v>1235</v>
      </c>
    </row>
    <row r="91" spans="2:10" ht="33" customHeight="1" x14ac:dyDescent="0.15">
      <c r="B91" s="29" t="s">
        <v>827</v>
      </c>
      <c r="C91" s="30" t="s">
        <v>467</v>
      </c>
      <c r="D91" s="19" t="s">
        <v>819</v>
      </c>
      <c r="E91" s="29" t="s">
        <v>776</v>
      </c>
      <c r="F91" s="39" t="s">
        <v>820</v>
      </c>
      <c r="G91" s="18" t="s">
        <v>1237</v>
      </c>
      <c r="I91" s="18" t="s">
        <v>1236</v>
      </c>
      <c r="J91" s="18" t="s">
        <v>1238</v>
      </c>
    </row>
    <row r="92" spans="2:10" ht="33" customHeight="1" x14ac:dyDescent="0.15">
      <c r="B92" s="29" t="s">
        <v>828</v>
      </c>
      <c r="C92" s="30" t="s">
        <v>469</v>
      </c>
      <c r="D92" s="19" t="s">
        <v>821</v>
      </c>
      <c r="E92" s="29" t="s">
        <v>470</v>
      </c>
      <c r="F92" s="39" t="s">
        <v>822</v>
      </c>
      <c r="G92" s="18" t="s">
        <v>1240</v>
      </c>
      <c r="I92" s="18" t="s">
        <v>1239</v>
      </c>
      <c r="J92" s="18" t="s">
        <v>1241</v>
      </c>
    </row>
    <row r="93" spans="2:10" ht="33" customHeight="1" x14ac:dyDescent="0.15">
      <c r="B93" s="29" t="s">
        <v>829</v>
      </c>
      <c r="C93" s="30" t="s">
        <v>9</v>
      </c>
      <c r="D93" s="19" t="s">
        <v>823</v>
      </c>
      <c r="E93" s="29" t="s">
        <v>471</v>
      </c>
      <c r="F93" s="39" t="s">
        <v>824</v>
      </c>
      <c r="G93" s="18" t="s">
        <v>1243</v>
      </c>
      <c r="I93" s="18" t="s">
        <v>1242</v>
      </c>
      <c r="J93" s="18" t="s">
        <v>1244</v>
      </c>
    </row>
    <row r="94" spans="2:10" ht="33" customHeight="1" x14ac:dyDescent="0.15">
      <c r="B94" s="29" t="s">
        <v>905</v>
      </c>
      <c r="C94" s="30" t="s">
        <v>472</v>
      </c>
      <c r="D94" s="19" t="s">
        <v>1655</v>
      </c>
      <c r="E94" s="29" t="s">
        <v>473</v>
      </c>
      <c r="F94" s="39" t="s">
        <v>1654</v>
      </c>
      <c r="G94" s="18" t="s">
        <v>1729</v>
      </c>
      <c r="I94" s="18" t="s">
        <v>1728</v>
      </c>
      <c r="J94" s="18" t="s">
        <v>1245</v>
      </c>
    </row>
    <row r="95" spans="2:10" ht="33" customHeight="1" x14ac:dyDescent="0.15">
      <c r="B95" s="29" t="s">
        <v>905</v>
      </c>
      <c r="C95" s="30" t="s">
        <v>1246</v>
      </c>
      <c r="D95" s="19" t="s">
        <v>1658</v>
      </c>
      <c r="E95" s="29" t="s">
        <v>1656</v>
      </c>
      <c r="F95" s="39" t="s">
        <v>1657</v>
      </c>
      <c r="G95" s="18" t="s">
        <v>1731</v>
      </c>
      <c r="I95" s="18" t="s">
        <v>1730</v>
      </c>
      <c r="J95" s="18" t="s">
        <v>1246</v>
      </c>
    </row>
    <row r="96" spans="2:10" ht="33" customHeight="1" x14ac:dyDescent="0.15">
      <c r="B96" s="29" t="s">
        <v>906</v>
      </c>
      <c r="C96" s="30" t="s">
        <v>118</v>
      </c>
      <c r="D96" s="19" t="s">
        <v>119</v>
      </c>
      <c r="E96" s="29" t="s">
        <v>474</v>
      </c>
      <c r="F96" s="39" t="s">
        <v>316</v>
      </c>
      <c r="G96" s="18" t="s">
        <v>1248</v>
      </c>
      <c r="H96" s="18" t="s">
        <v>707</v>
      </c>
      <c r="I96" s="18" t="s">
        <v>1247</v>
      </c>
      <c r="J96" s="18" t="s">
        <v>1249</v>
      </c>
    </row>
    <row r="97" spans="2:10" ht="33" customHeight="1" x14ac:dyDescent="0.15">
      <c r="B97" s="29" t="s">
        <v>907</v>
      </c>
      <c r="C97" s="30" t="s">
        <v>120</v>
      </c>
      <c r="D97" s="19" t="s">
        <v>121</v>
      </c>
      <c r="E97" s="29" t="s">
        <v>475</v>
      </c>
      <c r="F97" s="39" t="s">
        <v>316</v>
      </c>
      <c r="G97" s="18" t="s">
        <v>1251</v>
      </c>
      <c r="I97" s="18" t="s">
        <v>1250</v>
      </c>
      <c r="J97" s="18" t="s">
        <v>1252</v>
      </c>
    </row>
    <row r="98" spans="2:10" ht="33" customHeight="1" x14ac:dyDescent="0.15">
      <c r="B98" s="29" t="s">
        <v>908</v>
      </c>
      <c r="C98" s="30" t="s">
        <v>477</v>
      </c>
      <c r="D98" s="19" t="s">
        <v>170</v>
      </c>
      <c r="E98" s="29" t="s">
        <v>478</v>
      </c>
      <c r="F98" s="39" t="s">
        <v>479</v>
      </c>
      <c r="G98" s="18" t="s">
        <v>1254</v>
      </c>
      <c r="I98" s="18" t="s">
        <v>1253</v>
      </c>
      <c r="J98" s="18" t="s">
        <v>1255</v>
      </c>
    </row>
    <row r="99" spans="2:10" ht="33" customHeight="1" x14ac:dyDescent="0.15">
      <c r="B99" s="29" t="s">
        <v>909</v>
      </c>
      <c r="C99" s="30" t="s">
        <v>481</v>
      </c>
      <c r="D99" s="19" t="s">
        <v>1611</v>
      </c>
      <c r="E99" s="29" t="s">
        <v>482</v>
      </c>
      <c r="F99" s="40" t="s">
        <v>1761</v>
      </c>
      <c r="G99" s="18" t="s">
        <v>1763</v>
      </c>
      <c r="I99" s="18" t="s">
        <v>1762</v>
      </c>
      <c r="J99" s="18" t="s">
        <v>1256</v>
      </c>
    </row>
    <row r="100" spans="2:10" ht="33" customHeight="1" x14ac:dyDescent="0.15">
      <c r="B100" s="29" t="s">
        <v>910</v>
      </c>
      <c r="C100" s="30" t="s">
        <v>484</v>
      </c>
      <c r="D100" s="19" t="s">
        <v>125</v>
      </c>
      <c r="E100" s="29" t="s">
        <v>485</v>
      </c>
      <c r="F100" s="39" t="s">
        <v>316</v>
      </c>
      <c r="G100" s="18" t="s">
        <v>1258</v>
      </c>
      <c r="I100" s="18" t="s">
        <v>1257</v>
      </c>
      <c r="J100" s="18" t="s">
        <v>1259</v>
      </c>
    </row>
    <row r="101" spans="2:10" ht="33" customHeight="1" x14ac:dyDescent="0.15">
      <c r="B101" s="29" t="s">
        <v>911</v>
      </c>
      <c r="C101" s="30" t="s">
        <v>487</v>
      </c>
      <c r="D101" s="19" t="s">
        <v>124</v>
      </c>
      <c r="E101" s="29" t="s">
        <v>488</v>
      </c>
      <c r="F101" s="39" t="s">
        <v>316</v>
      </c>
      <c r="G101" s="18" t="s">
        <v>1261</v>
      </c>
      <c r="I101" s="18" t="s">
        <v>1260</v>
      </c>
      <c r="J101" s="18" t="s">
        <v>1262</v>
      </c>
    </row>
    <row r="102" spans="2:10" ht="33" customHeight="1" x14ac:dyDescent="0.15">
      <c r="B102" s="29" t="s">
        <v>912</v>
      </c>
      <c r="C102" s="30" t="s">
        <v>490</v>
      </c>
      <c r="D102" s="19" t="s">
        <v>1588</v>
      </c>
      <c r="E102" s="29" t="s">
        <v>364</v>
      </c>
      <c r="F102" s="39" t="s">
        <v>1587</v>
      </c>
      <c r="G102" s="18" t="s">
        <v>1590</v>
      </c>
      <c r="I102" s="18" t="s">
        <v>1589</v>
      </c>
      <c r="J102" s="18" t="s">
        <v>1263</v>
      </c>
    </row>
    <row r="103" spans="2:10" ht="33" customHeight="1" x14ac:dyDescent="0.15">
      <c r="B103" s="29" t="s">
        <v>913</v>
      </c>
      <c r="C103" s="30" t="s">
        <v>492</v>
      </c>
      <c r="D103" s="19" t="s">
        <v>126</v>
      </c>
      <c r="E103" s="29" t="s">
        <v>493</v>
      </c>
      <c r="F103" s="39" t="s">
        <v>316</v>
      </c>
      <c r="G103" s="18" t="s">
        <v>1265</v>
      </c>
      <c r="I103" s="18" t="s">
        <v>1264</v>
      </c>
      <c r="J103" s="18" t="s">
        <v>1266</v>
      </c>
    </row>
    <row r="104" spans="2:10" ht="33" customHeight="1" x14ac:dyDescent="0.15">
      <c r="B104" s="29" t="s">
        <v>914</v>
      </c>
      <c r="C104" s="30" t="s">
        <v>213</v>
      </c>
      <c r="D104" s="19" t="s">
        <v>214</v>
      </c>
      <c r="E104" s="29" t="s">
        <v>494</v>
      </c>
      <c r="F104" s="39" t="s">
        <v>316</v>
      </c>
      <c r="G104" s="18" t="s">
        <v>1268</v>
      </c>
      <c r="I104" s="18" t="s">
        <v>1267</v>
      </c>
      <c r="J104" s="18" t="s">
        <v>1269</v>
      </c>
    </row>
    <row r="105" spans="2:10" ht="33" customHeight="1" x14ac:dyDescent="0.15">
      <c r="B105" s="29" t="s">
        <v>850</v>
      </c>
      <c r="C105" s="30" t="s">
        <v>178</v>
      </c>
      <c r="D105" s="19" t="s">
        <v>848</v>
      </c>
      <c r="E105" s="29" t="s">
        <v>849</v>
      </c>
      <c r="F105" s="39" t="s">
        <v>316</v>
      </c>
      <c r="G105" s="18" t="s">
        <v>1271</v>
      </c>
      <c r="I105" s="18" t="s">
        <v>1270</v>
      </c>
      <c r="J105" s="18" t="s">
        <v>1272</v>
      </c>
    </row>
    <row r="106" spans="2:10" ht="33" customHeight="1" x14ac:dyDescent="0.15">
      <c r="B106" s="29" t="s">
        <v>915</v>
      </c>
      <c r="C106" s="30" t="s">
        <v>181</v>
      </c>
      <c r="D106" s="19" t="s">
        <v>182</v>
      </c>
      <c r="E106" s="29" t="s">
        <v>495</v>
      </c>
      <c r="F106" s="39" t="s">
        <v>316</v>
      </c>
      <c r="G106" s="18" t="s">
        <v>1274</v>
      </c>
      <c r="I106" s="18" t="s">
        <v>1273</v>
      </c>
      <c r="J106" s="18" t="s">
        <v>1275</v>
      </c>
    </row>
    <row r="107" spans="2:10" ht="33" customHeight="1" x14ac:dyDescent="0.15">
      <c r="B107" s="29" t="s">
        <v>1751</v>
      </c>
      <c r="C107" s="31" t="s">
        <v>1752</v>
      </c>
      <c r="D107" s="19" t="s">
        <v>1665</v>
      </c>
      <c r="E107" s="29" t="s">
        <v>1663</v>
      </c>
      <c r="F107" s="39" t="s">
        <v>1664</v>
      </c>
      <c r="G107" s="18" t="s">
        <v>1733</v>
      </c>
      <c r="I107" s="18" t="s">
        <v>1732</v>
      </c>
      <c r="J107" s="18" t="s">
        <v>1752</v>
      </c>
    </row>
    <row r="108" spans="2:10" ht="33" customHeight="1" x14ac:dyDescent="0.15">
      <c r="B108" s="29" t="s">
        <v>916</v>
      </c>
      <c r="C108" s="31" t="s">
        <v>184</v>
      </c>
      <c r="D108" s="19" t="s">
        <v>185</v>
      </c>
      <c r="E108" s="29" t="s">
        <v>496</v>
      </c>
      <c r="F108" s="39" t="s">
        <v>316</v>
      </c>
      <c r="G108" s="18" t="s">
        <v>1277</v>
      </c>
      <c r="I108" s="18" t="s">
        <v>1276</v>
      </c>
      <c r="J108" s="18" t="s">
        <v>1278</v>
      </c>
    </row>
    <row r="109" spans="2:10" ht="33" customHeight="1" x14ac:dyDescent="0.15">
      <c r="B109" s="29" t="s">
        <v>917</v>
      </c>
      <c r="C109" s="31" t="s">
        <v>187</v>
      </c>
      <c r="D109" s="19" t="s">
        <v>188</v>
      </c>
      <c r="E109" s="29" t="s">
        <v>497</v>
      </c>
      <c r="F109" s="39" t="s">
        <v>498</v>
      </c>
      <c r="G109" s="18" t="s">
        <v>1280</v>
      </c>
      <c r="I109" s="18" t="s">
        <v>1279</v>
      </c>
      <c r="J109" s="18" t="s">
        <v>1281</v>
      </c>
    </row>
    <row r="110" spans="2:10" ht="33" customHeight="1" x14ac:dyDescent="0.15">
      <c r="B110" s="29" t="s">
        <v>807</v>
      </c>
      <c r="C110" s="31" t="s">
        <v>216</v>
      </c>
      <c r="D110" s="19" t="s">
        <v>799</v>
      </c>
      <c r="E110" s="29" t="s">
        <v>499</v>
      </c>
      <c r="F110" s="39" t="s">
        <v>800</v>
      </c>
      <c r="G110" s="18" t="s">
        <v>1283</v>
      </c>
      <c r="I110" s="18" t="s">
        <v>1282</v>
      </c>
      <c r="J110" s="18" t="s">
        <v>1284</v>
      </c>
    </row>
    <row r="111" spans="2:10" ht="33" customHeight="1" x14ac:dyDescent="0.15">
      <c r="B111" s="29" t="s">
        <v>918</v>
      </c>
      <c r="C111" s="31" t="s">
        <v>218</v>
      </c>
      <c r="D111" s="19" t="s">
        <v>219</v>
      </c>
      <c r="E111" s="29" t="s">
        <v>500</v>
      </c>
      <c r="F111" s="39" t="s">
        <v>501</v>
      </c>
      <c r="G111" s="18" t="s">
        <v>1286</v>
      </c>
      <c r="I111" s="18" t="s">
        <v>1285</v>
      </c>
      <c r="J111" s="18" t="s">
        <v>1287</v>
      </c>
    </row>
    <row r="112" spans="2:10" ht="33" customHeight="1" x14ac:dyDescent="0.15">
      <c r="B112" s="29" t="s">
        <v>919</v>
      </c>
      <c r="C112" s="31" t="s">
        <v>221</v>
      </c>
      <c r="D112" s="19" t="s">
        <v>222</v>
      </c>
      <c r="E112" s="29" t="s">
        <v>502</v>
      </c>
      <c r="F112" s="39" t="s">
        <v>503</v>
      </c>
      <c r="G112" s="18" t="s">
        <v>1289</v>
      </c>
      <c r="H112" s="18" t="s">
        <v>738</v>
      </c>
      <c r="I112" s="18" t="s">
        <v>1288</v>
      </c>
      <c r="J112" s="18" t="s">
        <v>1290</v>
      </c>
    </row>
    <row r="113" spans="2:10" ht="33" customHeight="1" x14ac:dyDescent="0.15">
      <c r="B113" s="29" t="s">
        <v>920</v>
      </c>
      <c r="C113" s="31" t="s">
        <v>224</v>
      </c>
      <c r="D113" s="19" t="s">
        <v>225</v>
      </c>
      <c r="E113" s="29" t="s">
        <v>504</v>
      </c>
      <c r="F113" s="39" t="s">
        <v>505</v>
      </c>
      <c r="G113" s="18" t="s">
        <v>1292</v>
      </c>
      <c r="I113" s="18" t="s">
        <v>1291</v>
      </c>
      <c r="J113" s="18" t="s">
        <v>1293</v>
      </c>
    </row>
    <row r="114" spans="2:10" ht="33" customHeight="1" x14ac:dyDescent="0.15">
      <c r="B114" s="29" t="s">
        <v>921</v>
      </c>
      <c r="C114" s="30" t="s">
        <v>226</v>
      </c>
      <c r="D114" s="19" t="s">
        <v>227</v>
      </c>
      <c r="E114" s="29" t="s">
        <v>506</v>
      </c>
      <c r="F114" s="39" t="s">
        <v>507</v>
      </c>
      <c r="G114" s="18" t="s">
        <v>1295</v>
      </c>
      <c r="I114" s="18" t="s">
        <v>1294</v>
      </c>
      <c r="J114" s="18" t="s">
        <v>1296</v>
      </c>
    </row>
    <row r="115" spans="2:10" ht="33" customHeight="1" x14ac:dyDescent="0.15">
      <c r="B115" s="29" t="s">
        <v>922</v>
      </c>
      <c r="C115" s="30" t="s">
        <v>857</v>
      </c>
      <c r="D115" s="19" t="s">
        <v>229</v>
      </c>
      <c r="E115" s="29" t="s">
        <v>858</v>
      </c>
      <c r="F115" s="39" t="s">
        <v>508</v>
      </c>
      <c r="G115" s="18" t="s">
        <v>1298</v>
      </c>
      <c r="I115" s="18" t="s">
        <v>1297</v>
      </c>
      <c r="J115" s="18" t="s">
        <v>1299</v>
      </c>
    </row>
    <row r="116" spans="2:10" ht="33" customHeight="1" x14ac:dyDescent="0.15">
      <c r="B116" s="29" t="s">
        <v>808</v>
      </c>
      <c r="C116" s="30" t="s">
        <v>231</v>
      </c>
      <c r="D116" s="19" t="s">
        <v>801</v>
      </c>
      <c r="E116" s="29" t="s">
        <v>509</v>
      </c>
      <c r="F116" s="39" t="s">
        <v>802</v>
      </c>
      <c r="G116" s="18" t="s">
        <v>1301</v>
      </c>
      <c r="I116" s="18" t="s">
        <v>1300</v>
      </c>
      <c r="J116" s="18" t="s">
        <v>1302</v>
      </c>
    </row>
    <row r="117" spans="2:10" ht="33" customHeight="1" x14ac:dyDescent="0.15">
      <c r="B117" s="29" t="s">
        <v>923</v>
      </c>
      <c r="C117" s="30" t="s">
        <v>261</v>
      </c>
      <c r="D117" s="19" t="s">
        <v>262</v>
      </c>
      <c r="E117" s="29" t="s">
        <v>510</v>
      </c>
      <c r="F117" s="39" t="s">
        <v>511</v>
      </c>
      <c r="G117" s="18" t="s">
        <v>1304</v>
      </c>
      <c r="I117" s="18" t="s">
        <v>1303</v>
      </c>
      <c r="J117" s="18" t="s">
        <v>1305</v>
      </c>
    </row>
    <row r="118" spans="2:10" ht="33" customHeight="1" x14ac:dyDescent="0.15">
      <c r="B118" s="29" t="s">
        <v>924</v>
      </c>
      <c r="C118" s="30" t="s">
        <v>249</v>
      </c>
      <c r="D118" s="19" t="s">
        <v>250</v>
      </c>
      <c r="E118" s="29" t="s">
        <v>512</v>
      </c>
      <c r="F118" s="39" t="s">
        <v>316</v>
      </c>
      <c r="G118" s="18" t="s">
        <v>1307</v>
      </c>
      <c r="I118" s="18" t="s">
        <v>1306</v>
      </c>
      <c r="J118" s="18" t="s">
        <v>1308</v>
      </c>
    </row>
    <row r="119" spans="2:10" ht="33" customHeight="1" x14ac:dyDescent="0.15">
      <c r="B119" s="29" t="s">
        <v>925</v>
      </c>
      <c r="C119" s="30" t="s">
        <v>291</v>
      </c>
      <c r="D119" s="19" t="s">
        <v>740</v>
      </c>
      <c r="E119" s="29" t="s">
        <v>513</v>
      </c>
      <c r="F119" s="39" t="s">
        <v>741</v>
      </c>
      <c r="G119" s="18" t="s">
        <v>1310</v>
      </c>
      <c r="I119" s="18" t="s">
        <v>1309</v>
      </c>
      <c r="J119" s="18" t="s">
        <v>1311</v>
      </c>
    </row>
    <row r="120" spans="2:10" ht="33" customHeight="1" x14ac:dyDescent="0.15">
      <c r="B120" s="29" t="s">
        <v>926</v>
      </c>
      <c r="C120" s="30" t="s">
        <v>294</v>
      </c>
      <c r="D120" s="19" t="s">
        <v>295</v>
      </c>
      <c r="E120" s="29" t="s">
        <v>479</v>
      </c>
      <c r="F120" s="39" t="s">
        <v>316</v>
      </c>
      <c r="G120" s="18" t="s">
        <v>1313</v>
      </c>
      <c r="I120" s="18" t="s">
        <v>1312</v>
      </c>
      <c r="J120" s="18" t="s">
        <v>1314</v>
      </c>
    </row>
    <row r="121" spans="2:10" ht="33" customHeight="1" x14ac:dyDescent="0.15">
      <c r="B121" s="32" t="s">
        <v>927</v>
      </c>
      <c r="C121" s="33" t="s">
        <v>202</v>
      </c>
      <c r="D121" s="21" t="s">
        <v>203</v>
      </c>
      <c r="E121" s="41" t="s">
        <v>514</v>
      </c>
      <c r="F121" s="39" t="s">
        <v>316</v>
      </c>
      <c r="G121" s="18" t="s">
        <v>1316</v>
      </c>
      <c r="I121" s="18" t="s">
        <v>1315</v>
      </c>
      <c r="J121" s="18" t="s">
        <v>1317</v>
      </c>
    </row>
    <row r="122" spans="2:10" ht="33" customHeight="1" x14ac:dyDescent="0.15">
      <c r="B122" s="32" t="s">
        <v>928</v>
      </c>
      <c r="C122" s="33" t="s">
        <v>233</v>
      </c>
      <c r="D122" s="21" t="s">
        <v>234</v>
      </c>
      <c r="E122" s="41" t="s">
        <v>515</v>
      </c>
      <c r="F122" s="39" t="s">
        <v>316</v>
      </c>
      <c r="G122" s="18" t="s">
        <v>1319</v>
      </c>
      <c r="I122" s="18" t="s">
        <v>1318</v>
      </c>
      <c r="J122" s="18" t="s">
        <v>1320</v>
      </c>
    </row>
    <row r="123" spans="2:10" ht="33" customHeight="1" x14ac:dyDescent="0.15">
      <c r="B123" s="32" t="s">
        <v>929</v>
      </c>
      <c r="C123" s="33" t="s">
        <v>235</v>
      </c>
      <c r="D123" s="21" t="s">
        <v>516</v>
      </c>
      <c r="E123" s="41" t="s">
        <v>517</v>
      </c>
      <c r="F123" s="39" t="s">
        <v>316</v>
      </c>
      <c r="G123" s="18" t="s">
        <v>1322</v>
      </c>
      <c r="I123" s="18" t="s">
        <v>1321</v>
      </c>
      <c r="J123" s="18" t="s">
        <v>1323</v>
      </c>
    </row>
    <row r="124" spans="2:10" ht="33" customHeight="1" x14ac:dyDescent="0.15">
      <c r="B124" s="32" t="s">
        <v>930</v>
      </c>
      <c r="C124" s="33" t="s">
        <v>193</v>
      </c>
      <c r="D124" s="21" t="s">
        <v>194</v>
      </c>
      <c r="E124" s="41" t="s">
        <v>518</v>
      </c>
      <c r="F124" s="39" t="s">
        <v>519</v>
      </c>
      <c r="G124" s="18" t="s">
        <v>1325</v>
      </c>
      <c r="I124" s="18" t="s">
        <v>1324</v>
      </c>
      <c r="J124" s="18" t="s">
        <v>1326</v>
      </c>
    </row>
    <row r="125" spans="2:10" ht="33" customHeight="1" x14ac:dyDescent="0.15">
      <c r="B125" s="32" t="s">
        <v>931</v>
      </c>
      <c r="C125" s="33" t="s">
        <v>300</v>
      </c>
      <c r="D125" s="21" t="s">
        <v>301</v>
      </c>
      <c r="E125" s="41" t="s">
        <v>520</v>
      </c>
      <c r="F125" s="39" t="s">
        <v>521</v>
      </c>
      <c r="G125" s="18" t="s">
        <v>1328</v>
      </c>
      <c r="I125" s="18" t="s">
        <v>1327</v>
      </c>
      <c r="J125" s="18" t="s">
        <v>1329</v>
      </c>
    </row>
    <row r="126" spans="2:10" ht="33" customHeight="1" x14ac:dyDescent="0.15">
      <c r="B126" s="29" t="s">
        <v>932</v>
      </c>
      <c r="C126" s="30" t="s">
        <v>303</v>
      </c>
      <c r="D126" s="19" t="s">
        <v>304</v>
      </c>
      <c r="E126" s="29" t="s">
        <v>521</v>
      </c>
      <c r="F126" s="39" t="s">
        <v>520</v>
      </c>
      <c r="G126" s="18" t="s">
        <v>1331</v>
      </c>
      <c r="I126" s="18" t="s">
        <v>1330</v>
      </c>
      <c r="J126" s="18" t="s">
        <v>1332</v>
      </c>
    </row>
    <row r="127" spans="2:10" ht="33" customHeight="1" x14ac:dyDescent="0.15">
      <c r="B127" s="29" t="s">
        <v>933</v>
      </c>
      <c r="C127" s="30" t="s">
        <v>196</v>
      </c>
      <c r="D127" s="19" t="s">
        <v>197</v>
      </c>
      <c r="E127" s="29" t="s">
        <v>522</v>
      </c>
      <c r="F127" s="39" t="s">
        <v>316</v>
      </c>
      <c r="G127" s="18" t="s">
        <v>1334</v>
      </c>
      <c r="I127" s="18" t="s">
        <v>1333</v>
      </c>
      <c r="J127" s="18" t="s">
        <v>1335</v>
      </c>
    </row>
    <row r="128" spans="2:10" ht="33" customHeight="1" x14ac:dyDescent="0.15">
      <c r="B128" s="29" t="s">
        <v>934</v>
      </c>
      <c r="C128" s="30" t="s">
        <v>238</v>
      </c>
      <c r="D128" s="19" t="s">
        <v>239</v>
      </c>
      <c r="E128" s="29" t="s">
        <v>523</v>
      </c>
      <c r="F128" s="39" t="s">
        <v>316</v>
      </c>
      <c r="G128" s="18" t="s">
        <v>1337</v>
      </c>
      <c r="I128" s="18" t="s">
        <v>1336</v>
      </c>
      <c r="J128" s="18" t="s">
        <v>1338</v>
      </c>
    </row>
    <row r="129" spans="2:10" ht="33" customHeight="1" x14ac:dyDescent="0.15">
      <c r="B129" s="29" t="s">
        <v>935</v>
      </c>
      <c r="C129" s="30" t="s">
        <v>190</v>
      </c>
      <c r="D129" s="19" t="s">
        <v>191</v>
      </c>
      <c r="E129" s="29" t="s">
        <v>524</v>
      </c>
      <c r="F129" s="39" t="s">
        <v>316</v>
      </c>
      <c r="G129" s="18" t="s">
        <v>1340</v>
      </c>
      <c r="I129" s="18" t="s">
        <v>1339</v>
      </c>
      <c r="J129" s="18" t="s">
        <v>1341</v>
      </c>
    </row>
    <row r="130" spans="2:10" ht="33" customHeight="1" x14ac:dyDescent="0.15">
      <c r="B130" s="29" t="s">
        <v>936</v>
      </c>
      <c r="C130" s="30" t="s">
        <v>267</v>
      </c>
      <c r="D130" s="19" t="s">
        <v>844</v>
      </c>
      <c r="E130" s="29" t="s">
        <v>845</v>
      </c>
      <c r="F130" s="39" t="s">
        <v>316</v>
      </c>
      <c r="G130" s="18" t="s">
        <v>1343</v>
      </c>
      <c r="I130" s="18" t="s">
        <v>1342</v>
      </c>
      <c r="J130" s="18" t="s">
        <v>1344</v>
      </c>
    </row>
    <row r="131" spans="2:10" ht="33" customHeight="1" x14ac:dyDescent="0.15">
      <c r="B131" s="29" t="s">
        <v>937</v>
      </c>
      <c r="C131" s="30" t="s">
        <v>273</v>
      </c>
      <c r="D131" s="19" t="s">
        <v>274</v>
      </c>
      <c r="E131" s="29" t="s">
        <v>525</v>
      </c>
      <c r="F131" s="39" t="s">
        <v>316</v>
      </c>
      <c r="G131" s="18" t="s">
        <v>1346</v>
      </c>
      <c r="I131" s="18" t="s">
        <v>1345</v>
      </c>
      <c r="J131" s="18" t="s">
        <v>1347</v>
      </c>
    </row>
    <row r="132" spans="2:10" ht="33" customHeight="1" x14ac:dyDescent="0.15">
      <c r="B132" s="29" t="s">
        <v>938</v>
      </c>
      <c r="C132" s="30" t="s">
        <v>269</v>
      </c>
      <c r="D132" s="19" t="s">
        <v>270</v>
      </c>
      <c r="E132" s="29" t="s">
        <v>526</v>
      </c>
      <c r="F132" s="39" t="s">
        <v>527</v>
      </c>
      <c r="G132" s="18" t="s">
        <v>1349</v>
      </c>
      <c r="I132" s="18" t="s">
        <v>1348</v>
      </c>
      <c r="J132" s="18" t="s">
        <v>1350</v>
      </c>
    </row>
    <row r="133" spans="2:10" ht="33" customHeight="1" x14ac:dyDescent="0.15">
      <c r="B133" s="29" t="s">
        <v>939</v>
      </c>
      <c r="C133" s="30" t="s">
        <v>292</v>
      </c>
      <c r="D133" s="19" t="s">
        <v>528</v>
      </c>
      <c r="E133" s="29" t="s">
        <v>529</v>
      </c>
      <c r="F133" s="39" t="s">
        <v>530</v>
      </c>
      <c r="G133" s="18" t="s">
        <v>1352</v>
      </c>
      <c r="I133" s="18" t="s">
        <v>1351</v>
      </c>
      <c r="J133" s="18" t="s">
        <v>1353</v>
      </c>
    </row>
    <row r="134" spans="2:10" ht="33" customHeight="1" x14ac:dyDescent="0.15">
      <c r="B134" s="29" t="s">
        <v>940</v>
      </c>
      <c r="C134" s="30" t="s">
        <v>531</v>
      </c>
      <c r="D134" s="19" t="s">
        <v>271</v>
      </c>
      <c r="E134" s="29" t="s">
        <v>532</v>
      </c>
      <c r="F134" s="39" t="s">
        <v>316</v>
      </c>
      <c r="G134" s="18" t="s">
        <v>1355</v>
      </c>
      <c r="I134" s="18" t="s">
        <v>1354</v>
      </c>
      <c r="J134" s="18" t="s">
        <v>1356</v>
      </c>
    </row>
    <row r="135" spans="2:10" ht="33" customHeight="1" x14ac:dyDescent="0.15">
      <c r="B135" s="29" t="s">
        <v>941</v>
      </c>
      <c r="C135" s="30" t="s">
        <v>241</v>
      </c>
      <c r="D135" s="19" t="s">
        <v>242</v>
      </c>
      <c r="E135" s="29" t="s">
        <v>533</v>
      </c>
      <c r="F135" s="39" t="s">
        <v>316</v>
      </c>
      <c r="G135" s="18" t="s">
        <v>1358</v>
      </c>
      <c r="I135" s="18" t="s">
        <v>1357</v>
      </c>
      <c r="J135" s="18" t="s">
        <v>1359</v>
      </c>
    </row>
    <row r="136" spans="2:10" ht="33" customHeight="1" x14ac:dyDescent="0.15">
      <c r="B136" s="29" t="s">
        <v>942</v>
      </c>
      <c r="C136" s="30" t="s">
        <v>264</v>
      </c>
      <c r="D136" s="19" t="s">
        <v>265</v>
      </c>
      <c r="E136" s="29" t="s">
        <v>534</v>
      </c>
      <c r="F136" s="39" t="s">
        <v>316</v>
      </c>
      <c r="G136" s="18" t="s">
        <v>1361</v>
      </c>
      <c r="I136" s="18" t="s">
        <v>1360</v>
      </c>
      <c r="J136" s="18" t="s">
        <v>1362</v>
      </c>
    </row>
    <row r="137" spans="2:10" ht="33" customHeight="1" x14ac:dyDescent="0.15">
      <c r="B137" s="29" t="s">
        <v>943</v>
      </c>
      <c r="C137" s="30" t="s">
        <v>276</v>
      </c>
      <c r="D137" s="19" t="s">
        <v>277</v>
      </c>
      <c r="E137" s="29" t="s">
        <v>535</v>
      </c>
      <c r="F137" s="39" t="s">
        <v>316</v>
      </c>
      <c r="G137" s="18" t="s">
        <v>1364</v>
      </c>
      <c r="I137" s="18" t="s">
        <v>1363</v>
      </c>
      <c r="J137" s="18" t="s">
        <v>1365</v>
      </c>
    </row>
    <row r="138" spans="2:10" ht="33" customHeight="1" x14ac:dyDescent="0.15">
      <c r="B138" s="29" t="s">
        <v>944</v>
      </c>
      <c r="C138" s="30" t="s">
        <v>279</v>
      </c>
      <c r="D138" s="19" t="s">
        <v>280</v>
      </c>
      <c r="E138" s="29" t="s">
        <v>536</v>
      </c>
      <c r="F138" s="39" t="s">
        <v>316</v>
      </c>
      <c r="G138" s="18" t="s">
        <v>1367</v>
      </c>
      <c r="I138" s="18" t="s">
        <v>1366</v>
      </c>
      <c r="J138" s="18" t="s">
        <v>1368</v>
      </c>
    </row>
    <row r="139" spans="2:10" ht="33" customHeight="1" x14ac:dyDescent="0.15">
      <c r="B139" s="29" t="s">
        <v>945</v>
      </c>
      <c r="C139" s="30" t="s">
        <v>282</v>
      </c>
      <c r="D139" s="19" t="s">
        <v>283</v>
      </c>
      <c r="E139" s="29" t="s">
        <v>537</v>
      </c>
      <c r="F139" s="39" t="s">
        <v>316</v>
      </c>
      <c r="G139" s="18" t="s">
        <v>1370</v>
      </c>
      <c r="I139" s="18" t="s">
        <v>1369</v>
      </c>
      <c r="J139" s="18" t="s">
        <v>1371</v>
      </c>
    </row>
    <row r="140" spans="2:10" ht="33" customHeight="1" x14ac:dyDescent="0.15">
      <c r="B140" s="29" t="s">
        <v>946</v>
      </c>
      <c r="C140" s="30" t="s">
        <v>243</v>
      </c>
      <c r="D140" s="19" t="s">
        <v>538</v>
      </c>
      <c r="E140" s="29" t="s">
        <v>539</v>
      </c>
      <c r="F140" s="39" t="s">
        <v>540</v>
      </c>
      <c r="G140" s="18" t="s">
        <v>1373</v>
      </c>
      <c r="I140" s="18" t="s">
        <v>1372</v>
      </c>
      <c r="J140" s="18" t="s">
        <v>1374</v>
      </c>
    </row>
    <row r="141" spans="2:10" ht="33" customHeight="1" x14ac:dyDescent="0.15">
      <c r="B141" s="29" t="s">
        <v>947</v>
      </c>
      <c r="C141" s="30" t="s">
        <v>244</v>
      </c>
      <c r="D141" s="19" t="s">
        <v>541</v>
      </c>
      <c r="E141" s="29" t="s">
        <v>542</v>
      </c>
      <c r="F141" s="39" t="s">
        <v>543</v>
      </c>
      <c r="G141" s="18" t="s">
        <v>1376</v>
      </c>
      <c r="I141" s="18" t="s">
        <v>1375</v>
      </c>
      <c r="J141" s="18" t="s">
        <v>1377</v>
      </c>
    </row>
    <row r="142" spans="2:10" ht="33" customHeight="1" x14ac:dyDescent="0.15">
      <c r="B142" s="29" t="s">
        <v>948</v>
      </c>
      <c r="C142" s="30" t="s">
        <v>252</v>
      </c>
      <c r="D142" s="19" t="s">
        <v>253</v>
      </c>
      <c r="E142" s="29" t="s">
        <v>544</v>
      </c>
      <c r="F142" s="39" t="s">
        <v>316</v>
      </c>
      <c r="G142" s="18" t="s">
        <v>1379</v>
      </c>
      <c r="I142" s="18" t="s">
        <v>1378</v>
      </c>
      <c r="J142" s="18" t="s">
        <v>1380</v>
      </c>
    </row>
    <row r="143" spans="2:10" ht="33" customHeight="1" x14ac:dyDescent="0.15">
      <c r="B143" s="29" t="s">
        <v>949</v>
      </c>
      <c r="C143" s="30" t="s">
        <v>255</v>
      </c>
      <c r="D143" s="19" t="s">
        <v>256</v>
      </c>
      <c r="E143" s="29" t="s">
        <v>545</v>
      </c>
      <c r="F143" s="39" t="s">
        <v>316</v>
      </c>
      <c r="G143" s="18" t="s">
        <v>1382</v>
      </c>
      <c r="I143" s="18" t="s">
        <v>1381</v>
      </c>
      <c r="J143" s="18" t="s">
        <v>1383</v>
      </c>
    </row>
    <row r="144" spans="2:10" ht="33" customHeight="1" x14ac:dyDescent="0.15">
      <c r="B144" s="29" t="s">
        <v>950</v>
      </c>
      <c r="C144" s="30" t="s">
        <v>205</v>
      </c>
      <c r="D144" s="19" t="s">
        <v>206</v>
      </c>
      <c r="E144" s="29" t="s">
        <v>546</v>
      </c>
      <c r="F144" s="39" t="s">
        <v>316</v>
      </c>
      <c r="G144" s="18" t="s">
        <v>1385</v>
      </c>
      <c r="I144" s="18" t="s">
        <v>1384</v>
      </c>
      <c r="J144" s="18" t="s">
        <v>1386</v>
      </c>
    </row>
    <row r="145" spans="2:10" ht="33" customHeight="1" x14ac:dyDescent="0.15">
      <c r="B145" s="29" t="s">
        <v>951</v>
      </c>
      <c r="C145" s="30" t="s">
        <v>208</v>
      </c>
      <c r="D145" s="19" t="s">
        <v>209</v>
      </c>
      <c r="E145" s="29" t="s">
        <v>547</v>
      </c>
      <c r="F145" s="39" t="s">
        <v>316</v>
      </c>
      <c r="G145" s="18" t="s">
        <v>1388</v>
      </c>
      <c r="I145" s="18" t="s">
        <v>1387</v>
      </c>
      <c r="J145" s="18" t="s">
        <v>1389</v>
      </c>
    </row>
    <row r="146" spans="2:10" ht="33" customHeight="1" x14ac:dyDescent="0.15">
      <c r="B146" s="29" t="s">
        <v>952</v>
      </c>
      <c r="C146" s="30" t="s">
        <v>211</v>
      </c>
      <c r="D146" s="19" t="s">
        <v>212</v>
      </c>
      <c r="E146" s="29" t="s">
        <v>548</v>
      </c>
      <c r="F146" s="39" t="s">
        <v>316</v>
      </c>
      <c r="G146" s="18" t="s">
        <v>1391</v>
      </c>
      <c r="I146" s="18" t="s">
        <v>1390</v>
      </c>
      <c r="J146" s="18" t="s">
        <v>1392</v>
      </c>
    </row>
    <row r="147" spans="2:10" ht="33" customHeight="1" x14ac:dyDescent="0.15">
      <c r="B147" s="29" t="s">
        <v>953</v>
      </c>
      <c r="C147" s="30" t="s">
        <v>311</v>
      </c>
      <c r="D147" s="19" t="s">
        <v>549</v>
      </c>
      <c r="E147" s="29" t="s">
        <v>550</v>
      </c>
      <c r="F147" s="39" t="s">
        <v>551</v>
      </c>
      <c r="G147" s="18" t="s">
        <v>1394</v>
      </c>
      <c r="I147" s="18" t="s">
        <v>1393</v>
      </c>
      <c r="J147" s="18" t="s">
        <v>1395</v>
      </c>
    </row>
    <row r="148" spans="2:10" ht="33" customHeight="1" x14ac:dyDescent="0.15">
      <c r="B148" s="29" t="s">
        <v>813</v>
      </c>
      <c r="C148" s="30" t="s">
        <v>306</v>
      </c>
      <c r="D148" s="19" t="s">
        <v>859</v>
      </c>
      <c r="E148" s="29" t="s">
        <v>860</v>
      </c>
      <c r="F148" s="39" t="s">
        <v>861</v>
      </c>
      <c r="G148" s="18" t="s">
        <v>1397</v>
      </c>
      <c r="I148" s="18" t="s">
        <v>1396</v>
      </c>
      <c r="J148" s="18" t="s">
        <v>1398</v>
      </c>
    </row>
    <row r="149" spans="2:10" ht="33" customHeight="1" x14ac:dyDescent="0.15">
      <c r="B149" s="29" t="s">
        <v>954</v>
      </c>
      <c r="C149" s="30" t="s">
        <v>122</v>
      </c>
      <c r="D149" s="19" t="s">
        <v>775</v>
      </c>
      <c r="E149" s="29" t="s">
        <v>552</v>
      </c>
      <c r="F149" s="39" t="s">
        <v>862</v>
      </c>
      <c r="G149" s="18" t="s">
        <v>1400</v>
      </c>
      <c r="I149" s="18" t="s">
        <v>1399</v>
      </c>
      <c r="J149" s="18" t="s">
        <v>1401</v>
      </c>
    </row>
    <row r="150" spans="2:10" ht="33" customHeight="1" x14ac:dyDescent="0.15">
      <c r="B150" s="29" t="s">
        <v>955</v>
      </c>
      <c r="C150" s="30" t="s">
        <v>298</v>
      </c>
      <c r="D150" s="19" t="s">
        <v>1737</v>
      </c>
      <c r="E150" s="29" t="s">
        <v>1736</v>
      </c>
      <c r="F150" s="39" t="s">
        <v>553</v>
      </c>
      <c r="G150" s="18" t="s">
        <v>1739</v>
      </c>
      <c r="H150" s="18" t="s">
        <v>381</v>
      </c>
      <c r="I150" s="18" t="s">
        <v>1738</v>
      </c>
      <c r="J150" s="18" t="s">
        <v>1402</v>
      </c>
    </row>
    <row r="151" spans="2:10" ht="33" customHeight="1" x14ac:dyDescent="0.15">
      <c r="B151" s="29" t="s">
        <v>956</v>
      </c>
      <c r="C151" s="30" t="s">
        <v>309</v>
      </c>
      <c r="D151" s="19" t="s">
        <v>310</v>
      </c>
      <c r="E151" s="29" t="s">
        <v>554</v>
      </c>
      <c r="F151" s="39" t="s">
        <v>555</v>
      </c>
      <c r="G151" s="18" t="s">
        <v>1404</v>
      </c>
      <c r="I151" s="18" t="s">
        <v>1403</v>
      </c>
      <c r="J151" s="18" t="s">
        <v>1405</v>
      </c>
    </row>
    <row r="152" spans="2:10" ht="33" customHeight="1" x14ac:dyDescent="0.15">
      <c r="B152" s="29" t="s">
        <v>957</v>
      </c>
      <c r="C152" s="30" t="s">
        <v>171</v>
      </c>
      <c r="D152" s="19" t="s">
        <v>199</v>
      </c>
      <c r="E152" s="29" t="s">
        <v>556</v>
      </c>
      <c r="F152" s="39" t="s">
        <v>316</v>
      </c>
      <c r="G152" s="18" t="s">
        <v>1407</v>
      </c>
      <c r="I152" s="18" t="s">
        <v>1406</v>
      </c>
      <c r="J152" s="18" t="s">
        <v>1408</v>
      </c>
    </row>
    <row r="153" spans="2:10" ht="33" customHeight="1" x14ac:dyDescent="0.15">
      <c r="B153" s="29" t="s">
        <v>958</v>
      </c>
      <c r="C153" s="30" t="s">
        <v>288</v>
      </c>
      <c r="D153" s="19" t="s">
        <v>289</v>
      </c>
      <c r="E153" s="29" t="s">
        <v>557</v>
      </c>
      <c r="F153" s="39" t="s">
        <v>316</v>
      </c>
      <c r="G153" s="18" t="s">
        <v>1410</v>
      </c>
      <c r="I153" s="18" t="s">
        <v>1409</v>
      </c>
      <c r="J153" s="18" t="s">
        <v>1411</v>
      </c>
    </row>
    <row r="154" spans="2:10" ht="33" customHeight="1" x14ac:dyDescent="0.15">
      <c r="B154" s="29" t="s">
        <v>959</v>
      </c>
      <c r="C154" s="30" t="s">
        <v>245</v>
      </c>
      <c r="D154" s="19" t="s">
        <v>246</v>
      </c>
      <c r="E154" s="29" t="s">
        <v>558</v>
      </c>
      <c r="F154" s="39" t="s">
        <v>316</v>
      </c>
      <c r="G154" s="18" t="s">
        <v>1413</v>
      </c>
      <c r="I154" s="18" t="s">
        <v>1412</v>
      </c>
      <c r="J154" s="18" t="s">
        <v>1414</v>
      </c>
    </row>
    <row r="155" spans="2:10" ht="33" customHeight="1" x14ac:dyDescent="0.15">
      <c r="B155" s="29" t="s">
        <v>960</v>
      </c>
      <c r="C155" s="30" t="s">
        <v>248</v>
      </c>
      <c r="D155" s="19" t="s">
        <v>236</v>
      </c>
      <c r="E155" s="29" t="s">
        <v>559</v>
      </c>
      <c r="F155" s="39" t="s">
        <v>316</v>
      </c>
      <c r="G155" s="18" t="s">
        <v>1416</v>
      </c>
      <c r="I155" s="18" t="s">
        <v>1415</v>
      </c>
      <c r="J155" s="18" t="s">
        <v>1417</v>
      </c>
    </row>
    <row r="156" spans="2:10" ht="33" customHeight="1" x14ac:dyDescent="0.15">
      <c r="B156" s="29" t="s">
        <v>961</v>
      </c>
      <c r="C156" s="30" t="s">
        <v>258</v>
      </c>
      <c r="D156" s="19" t="s">
        <v>259</v>
      </c>
      <c r="E156" s="29" t="s">
        <v>560</v>
      </c>
      <c r="F156" s="39" t="s">
        <v>316</v>
      </c>
      <c r="G156" s="18" t="s">
        <v>1419</v>
      </c>
      <c r="H156" s="18" t="s">
        <v>708</v>
      </c>
      <c r="I156" s="18" t="s">
        <v>1418</v>
      </c>
      <c r="J156" s="18" t="s">
        <v>1420</v>
      </c>
    </row>
    <row r="157" spans="2:10" ht="33" customHeight="1" x14ac:dyDescent="0.15">
      <c r="B157" s="29" t="s">
        <v>962</v>
      </c>
      <c r="C157" s="30" t="s">
        <v>127</v>
      </c>
      <c r="D157" s="19" t="s">
        <v>200</v>
      </c>
      <c r="E157" s="29" t="s">
        <v>561</v>
      </c>
      <c r="F157" s="39" t="s">
        <v>316</v>
      </c>
      <c r="G157" s="18" t="s">
        <v>1422</v>
      </c>
      <c r="I157" s="18" t="s">
        <v>1421</v>
      </c>
      <c r="J157" s="18" t="s">
        <v>1423</v>
      </c>
    </row>
    <row r="158" spans="2:10" ht="33" customHeight="1" x14ac:dyDescent="0.15">
      <c r="B158" s="29" t="s">
        <v>963</v>
      </c>
      <c r="C158" s="30" t="s">
        <v>562</v>
      </c>
      <c r="D158" s="19" t="s">
        <v>314</v>
      </c>
      <c r="E158" s="29" t="s">
        <v>315</v>
      </c>
      <c r="F158" s="39" t="s">
        <v>316</v>
      </c>
      <c r="G158" s="18" t="s">
        <v>1425</v>
      </c>
      <c r="I158" s="18" t="s">
        <v>1424</v>
      </c>
      <c r="J158" s="18" t="s">
        <v>1426</v>
      </c>
    </row>
    <row r="159" spans="2:10" ht="33" customHeight="1" x14ac:dyDescent="0.15">
      <c r="B159" s="29" t="s">
        <v>964</v>
      </c>
      <c r="C159" s="30" t="s">
        <v>285</v>
      </c>
      <c r="D159" s="19" t="s">
        <v>286</v>
      </c>
      <c r="E159" s="29" t="s">
        <v>563</v>
      </c>
      <c r="F159" s="39" t="s">
        <v>316</v>
      </c>
      <c r="G159" s="18" t="s">
        <v>1428</v>
      </c>
      <c r="H159" s="18" t="s">
        <v>1600</v>
      </c>
      <c r="I159" s="18" t="s">
        <v>1427</v>
      </c>
      <c r="J159" s="18" t="s">
        <v>1429</v>
      </c>
    </row>
    <row r="160" spans="2:10" ht="33" customHeight="1" x14ac:dyDescent="0.15">
      <c r="B160" s="29" t="s">
        <v>965</v>
      </c>
      <c r="C160" s="30" t="s">
        <v>366</v>
      </c>
      <c r="D160" s="19" t="s">
        <v>367</v>
      </c>
      <c r="E160" s="29" t="s">
        <v>368</v>
      </c>
      <c r="F160" s="39" t="s">
        <v>369</v>
      </c>
      <c r="G160" s="18" t="s">
        <v>1431</v>
      </c>
      <c r="I160" s="18" t="s">
        <v>1430</v>
      </c>
      <c r="J160" s="18" t="s">
        <v>1432</v>
      </c>
    </row>
    <row r="161" spans="2:10" ht="33" customHeight="1" x14ac:dyDescent="0.15">
      <c r="B161" s="29" t="s">
        <v>966</v>
      </c>
      <c r="C161" s="30" t="s">
        <v>863</v>
      </c>
      <c r="D161" s="19" t="s">
        <v>371</v>
      </c>
      <c r="E161" s="29" t="s">
        <v>372</v>
      </c>
      <c r="F161" s="39" t="s">
        <v>316</v>
      </c>
      <c r="G161" s="18" t="s">
        <v>1434</v>
      </c>
      <c r="H161" s="18" t="s">
        <v>812</v>
      </c>
      <c r="I161" s="18" t="s">
        <v>1433</v>
      </c>
      <c r="J161" s="18" t="s">
        <v>1435</v>
      </c>
    </row>
    <row r="162" spans="2:10" ht="33" customHeight="1" x14ac:dyDescent="0.15">
      <c r="B162" s="29" t="s">
        <v>967</v>
      </c>
      <c r="C162" s="30" t="s">
        <v>565</v>
      </c>
      <c r="D162" s="19" t="s">
        <v>566</v>
      </c>
      <c r="E162" s="29" t="s">
        <v>567</v>
      </c>
      <c r="F162" s="39" t="s">
        <v>568</v>
      </c>
      <c r="G162" s="18" t="s">
        <v>1437</v>
      </c>
      <c r="I162" s="18" t="s">
        <v>1436</v>
      </c>
      <c r="J162" s="18" t="s">
        <v>1438</v>
      </c>
    </row>
    <row r="163" spans="2:10" ht="33" customHeight="1" x14ac:dyDescent="0.15">
      <c r="B163" s="29" t="s">
        <v>968</v>
      </c>
      <c r="C163" s="30" t="s">
        <v>570</v>
      </c>
      <c r="D163" s="19" t="s">
        <v>571</v>
      </c>
      <c r="E163" s="29" t="s">
        <v>572</v>
      </c>
      <c r="F163" s="39" t="s">
        <v>316</v>
      </c>
      <c r="G163" s="18" t="s">
        <v>1440</v>
      </c>
      <c r="I163" s="18" t="s">
        <v>1439</v>
      </c>
      <c r="J163" s="18" t="s">
        <v>1441</v>
      </c>
    </row>
    <row r="164" spans="2:10" ht="33" customHeight="1" x14ac:dyDescent="0.15">
      <c r="B164" s="29" t="s">
        <v>969</v>
      </c>
      <c r="C164" s="30" t="s">
        <v>864</v>
      </c>
      <c r="D164" s="19" t="s">
        <v>574</v>
      </c>
      <c r="E164" s="29" t="s">
        <v>575</v>
      </c>
      <c r="F164" s="39" t="s">
        <v>316</v>
      </c>
      <c r="G164" s="18" t="s">
        <v>1443</v>
      </c>
      <c r="I164" s="18" t="s">
        <v>1442</v>
      </c>
      <c r="J164" s="18" t="s">
        <v>1444</v>
      </c>
    </row>
    <row r="165" spans="2:10" ht="33" customHeight="1" x14ac:dyDescent="0.15">
      <c r="B165" s="29" t="s">
        <v>970</v>
      </c>
      <c r="C165" s="30" t="s">
        <v>577</v>
      </c>
      <c r="D165" s="19" t="s">
        <v>578</v>
      </c>
      <c r="E165" s="29" t="s">
        <v>579</v>
      </c>
      <c r="F165" s="39" t="s">
        <v>316</v>
      </c>
      <c r="G165" s="18" t="s">
        <v>1446</v>
      </c>
      <c r="I165" s="18" t="s">
        <v>1445</v>
      </c>
      <c r="J165" s="18" t="s">
        <v>1447</v>
      </c>
    </row>
    <row r="166" spans="2:10" ht="33" customHeight="1" x14ac:dyDescent="0.15">
      <c r="B166" s="29" t="s">
        <v>971</v>
      </c>
      <c r="C166" s="30" t="s">
        <v>580</v>
      </c>
      <c r="D166" s="19" t="s">
        <v>581</v>
      </c>
      <c r="E166" s="29" t="s">
        <v>582</v>
      </c>
      <c r="F166" s="39" t="s">
        <v>411</v>
      </c>
      <c r="G166" s="18" t="s">
        <v>1449</v>
      </c>
      <c r="I166" s="18" t="s">
        <v>1448</v>
      </c>
      <c r="J166" s="18" t="s">
        <v>1450</v>
      </c>
    </row>
    <row r="167" spans="2:10" ht="33" customHeight="1" x14ac:dyDescent="0.15">
      <c r="B167" s="29" t="s">
        <v>972</v>
      </c>
      <c r="C167" s="30" t="s">
        <v>584</v>
      </c>
      <c r="D167" s="19" t="s">
        <v>585</v>
      </c>
      <c r="E167" s="29" t="s">
        <v>586</v>
      </c>
      <c r="F167" s="39" t="s">
        <v>865</v>
      </c>
      <c r="G167" s="18" t="s">
        <v>1452</v>
      </c>
      <c r="I167" s="18" t="s">
        <v>1451</v>
      </c>
      <c r="J167" s="18" t="s">
        <v>1453</v>
      </c>
    </row>
    <row r="168" spans="2:10" ht="33" customHeight="1" x14ac:dyDescent="0.15">
      <c r="B168" s="29" t="s">
        <v>973</v>
      </c>
      <c r="C168" s="30" t="s">
        <v>588</v>
      </c>
      <c r="D168" s="19" t="s">
        <v>589</v>
      </c>
      <c r="E168" s="29" t="s">
        <v>590</v>
      </c>
      <c r="F168" s="39" t="s">
        <v>591</v>
      </c>
      <c r="G168" s="18" t="s">
        <v>1455</v>
      </c>
      <c r="I168" s="18" t="s">
        <v>1454</v>
      </c>
      <c r="J168" s="18" t="s">
        <v>1456</v>
      </c>
    </row>
    <row r="169" spans="2:10" ht="33" customHeight="1" x14ac:dyDescent="0.15">
      <c r="B169" s="29" t="s">
        <v>974</v>
      </c>
      <c r="C169" s="30" t="s">
        <v>593</v>
      </c>
      <c r="D169" s="19" t="s">
        <v>594</v>
      </c>
      <c r="E169" s="29" t="s">
        <v>595</v>
      </c>
      <c r="F169" s="39" t="s">
        <v>316</v>
      </c>
      <c r="G169" s="18" t="s">
        <v>1458</v>
      </c>
      <c r="I169" s="18" t="s">
        <v>1457</v>
      </c>
      <c r="J169" s="18" t="s">
        <v>1459</v>
      </c>
    </row>
    <row r="170" spans="2:10" ht="49.5" customHeight="1" x14ac:dyDescent="0.15">
      <c r="B170" s="29" t="s">
        <v>851</v>
      </c>
      <c r="C170" s="30" t="s">
        <v>597</v>
      </c>
      <c r="D170" s="19" t="s">
        <v>846</v>
      </c>
      <c r="E170" s="29" t="s">
        <v>847</v>
      </c>
      <c r="F170" s="39" t="s">
        <v>316</v>
      </c>
      <c r="G170" s="18" t="s">
        <v>1461</v>
      </c>
      <c r="I170" s="18" t="s">
        <v>1460</v>
      </c>
      <c r="J170" s="18" t="s">
        <v>1462</v>
      </c>
    </row>
    <row r="171" spans="2:10" ht="33" customHeight="1" x14ac:dyDescent="0.15">
      <c r="B171" s="29" t="s">
        <v>975</v>
      </c>
      <c r="C171" s="30" t="s">
        <v>599</v>
      </c>
      <c r="D171" s="19" t="s">
        <v>600</v>
      </c>
      <c r="E171" s="29" t="s">
        <v>601</v>
      </c>
      <c r="F171" s="39" t="s">
        <v>866</v>
      </c>
      <c r="G171" s="18" t="s">
        <v>1464</v>
      </c>
      <c r="H171" s="18" t="s">
        <v>797</v>
      </c>
      <c r="I171" s="18" t="s">
        <v>1463</v>
      </c>
      <c r="J171" s="18" t="s">
        <v>1465</v>
      </c>
    </row>
    <row r="172" spans="2:10" ht="33" customHeight="1" x14ac:dyDescent="0.15">
      <c r="B172" s="29" t="s">
        <v>976</v>
      </c>
      <c r="C172" s="30" t="s">
        <v>603</v>
      </c>
      <c r="D172" s="19" t="s">
        <v>604</v>
      </c>
      <c r="E172" s="29" t="s">
        <v>479</v>
      </c>
      <c r="F172" s="39" t="s">
        <v>316</v>
      </c>
      <c r="G172" s="18" t="s">
        <v>1313</v>
      </c>
      <c r="I172" s="18" t="s">
        <v>1312</v>
      </c>
      <c r="J172" s="18" t="s">
        <v>1466</v>
      </c>
    </row>
    <row r="173" spans="2:10" ht="33" customHeight="1" x14ac:dyDescent="0.15">
      <c r="B173" s="29" t="s">
        <v>977</v>
      </c>
      <c r="C173" s="30" t="s">
        <v>606</v>
      </c>
      <c r="D173" s="19" t="s">
        <v>607</v>
      </c>
      <c r="E173" s="29" t="s">
        <v>608</v>
      </c>
      <c r="F173" s="39" t="s">
        <v>316</v>
      </c>
      <c r="G173" s="18" t="s">
        <v>1468</v>
      </c>
      <c r="I173" s="18" t="s">
        <v>1467</v>
      </c>
      <c r="J173" s="18" t="s">
        <v>1469</v>
      </c>
    </row>
    <row r="174" spans="2:10" ht="33" customHeight="1" x14ac:dyDescent="0.15">
      <c r="B174" s="29" t="s">
        <v>978</v>
      </c>
      <c r="C174" s="30" t="s">
        <v>610</v>
      </c>
      <c r="D174" s="19" t="s">
        <v>611</v>
      </c>
      <c r="E174" s="29" t="s">
        <v>612</v>
      </c>
      <c r="F174" s="39" t="s">
        <v>316</v>
      </c>
      <c r="G174" s="18" t="s">
        <v>1471</v>
      </c>
      <c r="I174" s="18" t="s">
        <v>1470</v>
      </c>
      <c r="J174" s="18" t="s">
        <v>1472</v>
      </c>
    </row>
    <row r="175" spans="2:10" ht="49.5" customHeight="1" x14ac:dyDescent="0.15">
      <c r="B175" s="29" t="s">
        <v>979</v>
      </c>
      <c r="C175" s="30" t="s">
        <v>614</v>
      </c>
      <c r="D175" s="19" t="s">
        <v>615</v>
      </c>
      <c r="E175" s="29" t="s">
        <v>616</v>
      </c>
      <c r="F175" s="39" t="s">
        <v>316</v>
      </c>
      <c r="G175" s="18" t="s">
        <v>1474</v>
      </c>
      <c r="I175" s="18" t="s">
        <v>1473</v>
      </c>
      <c r="J175" s="18" t="s">
        <v>1475</v>
      </c>
    </row>
    <row r="176" spans="2:10" ht="33" customHeight="1" x14ac:dyDescent="0.15">
      <c r="B176" s="29" t="s">
        <v>980</v>
      </c>
      <c r="C176" s="30" t="s">
        <v>618</v>
      </c>
      <c r="D176" s="19" t="s">
        <v>619</v>
      </c>
      <c r="E176" s="29" t="s">
        <v>620</v>
      </c>
      <c r="F176" s="40" t="s">
        <v>316</v>
      </c>
      <c r="G176" s="18" t="s">
        <v>1477</v>
      </c>
      <c r="I176" s="18" t="s">
        <v>1476</v>
      </c>
      <c r="J176" s="18" t="s">
        <v>1478</v>
      </c>
    </row>
    <row r="177" spans="2:10" ht="33" customHeight="1" x14ac:dyDescent="0.15">
      <c r="B177" s="29" t="s">
        <v>981</v>
      </c>
      <c r="C177" s="30" t="s">
        <v>622</v>
      </c>
      <c r="D177" s="19" t="s">
        <v>623</v>
      </c>
      <c r="E177" s="29" t="s">
        <v>624</v>
      </c>
      <c r="F177" s="39" t="s">
        <v>316</v>
      </c>
      <c r="G177" s="18" t="s">
        <v>1480</v>
      </c>
      <c r="I177" s="18" t="s">
        <v>1479</v>
      </c>
      <c r="J177" s="18" t="s">
        <v>1481</v>
      </c>
    </row>
    <row r="178" spans="2:10" ht="33" customHeight="1" x14ac:dyDescent="0.15">
      <c r="B178" s="29" t="s">
        <v>982</v>
      </c>
      <c r="C178" s="30" t="s">
        <v>626</v>
      </c>
      <c r="D178" s="19" t="s">
        <v>627</v>
      </c>
      <c r="E178" s="29" t="s">
        <v>628</v>
      </c>
      <c r="F178" s="39" t="s">
        <v>316</v>
      </c>
      <c r="G178" s="18" t="s">
        <v>1483</v>
      </c>
      <c r="I178" s="18" t="s">
        <v>1482</v>
      </c>
      <c r="J178" s="18" t="s">
        <v>1484</v>
      </c>
    </row>
    <row r="179" spans="2:10" ht="33" customHeight="1" x14ac:dyDescent="0.15">
      <c r="B179" s="29" t="s">
        <v>983</v>
      </c>
      <c r="C179" s="30" t="s">
        <v>630</v>
      </c>
      <c r="D179" s="19" t="s">
        <v>631</v>
      </c>
      <c r="E179" s="29" t="s">
        <v>632</v>
      </c>
      <c r="F179" s="39" t="s">
        <v>316</v>
      </c>
      <c r="G179" s="18" t="s">
        <v>1486</v>
      </c>
      <c r="I179" s="18" t="s">
        <v>1485</v>
      </c>
      <c r="J179" s="18" t="s">
        <v>1487</v>
      </c>
    </row>
    <row r="180" spans="2:10" ht="33" customHeight="1" x14ac:dyDescent="0.15">
      <c r="B180" s="29" t="s">
        <v>984</v>
      </c>
      <c r="C180" s="30" t="s">
        <v>634</v>
      </c>
      <c r="D180" s="19" t="s">
        <v>635</v>
      </c>
      <c r="E180" s="29" t="s">
        <v>636</v>
      </c>
      <c r="F180" s="39" t="s">
        <v>316</v>
      </c>
      <c r="G180" s="18" t="s">
        <v>1489</v>
      </c>
      <c r="I180" s="18" t="s">
        <v>1488</v>
      </c>
      <c r="J180" s="18" t="s">
        <v>1490</v>
      </c>
    </row>
    <row r="181" spans="2:10" ht="33" customHeight="1" x14ac:dyDescent="0.15">
      <c r="B181" s="29" t="s">
        <v>811</v>
      </c>
      <c r="C181" s="30" t="s">
        <v>638</v>
      </c>
      <c r="D181" s="19" t="s">
        <v>809</v>
      </c>
      <c r="E181" s="29" t="s">
        <v>639</v>
      </c>
      <c r="F181" s="39" t="s">
        <v>810</v>
      </c>
      <c r="G181" s="18" t="s">
        <v>1492</v>
      </c>
      <c r="I181" s="18" t="s">
        <v>1491</v>
      </c>
      <c r="J181" s="18" t="s">
        <v>1493</v>
      </c>
    </row>
    <row r="182" spans="2:10" ht="33" customHeight="1" x14ac:dyDescent="0.15">
      <c r="B182" s="29" t="s">
        <v>985</v>
      </c>
      <c r="C182" s="30" t="s">
        <v>641</v>
      </c>
      <c r="D182" s="19" t="s">
        <v>642</v>
      </c>
      <c r="E182" s="29" t="s">
        <v>643</v>
      </c>
      <c r="F182" s="39" t="s">
        <v>316</v>
      </c>
      <c r="G182" s="18" t="s">
        <v>1495</v>
      </c>
      <c r="I182" s="18" t="s">
        <v>1494</v>
      </c>
      <c r="J182" s="18" t="s">
        <v>1496</v>
      </c>
    </row>
    <row r="183" spans="2:10" ht="33" customHeight="1" x14ac:dyDescent="0.15">
      <c r="B183" s="29" t="s">
        <v>986</v>
      </c>
      <c r="C183" s="30" t="s">
        <v>645</v>
      </c>
      <c r="D183" s="19" t="s">
        <v>646</v>
      </c>
      <c r="E183" s="29" t="s">
        <v>647</v>
      </c>
      <c r="F183" s="39" t="s">
        <v>316</v>
      </c>
      <c r="G183" s="18" t="s">
        <v>1498</v>
      </c>
      <c r="I183" s="18" t="s">
        <v>1497</v>
      </c>
      <c r="J183" s="18" t="s">
        <v>1499</v>
      </c>
    </row>
    <row r="184" spans="2:10" ht="33" customHeight="1" x14ac:dyDescent="0.15">
      <c r="B184" s="29" t="s">
        <v>987</v>
      </c>
      <c r="C184" s="30" t="s">
        <v>649</v>
      </c>
      <c r="D184" s="19" t="s">
        <v>650</v>
      </c>
      <c r="E184" s="29" t="s">
        <v>651</v>
      </c>
      <c r="F184" s="39" t="s">
        <v>316</v>
      </c>
      <c r="G184" s="18" t="s">
        <v>1501</v>
      </c>
      <c r="I184" s="18" t="s">
        <v>1500</v>
      </c>
      <c r="J184" s="18" t="s">
        <v>1502</v>
      </c>
    </row>
    <row r="185" spans="2:10" ht="33" customHeight="1" x14ac:dyDescent="0.15">
      <c r="B185" s="29" t="s">
        <v>988</v>
      </c>
      <c r="C185" s="30" t="s">
        <v>652</v>
      </c>
      <c r="D185" s="19" t="s">
        <v>653</v>
      </c>
      <c r="E185" s="29" t="s">
        <v>654</v>
      </c>
      <c r="F185" s="39" t="s">
        <v>316</v>
      </c>
      <c r="G185" s="18" t="s">
        <v>1504</v>
      </c>
      <c r="I185" s="18" t="s">
        <v>1503</v>
      </c>
      <c r="J185" s="18" t="s">
        <v>1505</v>
      </c>
    </row>
    <row r="186" spans="2:10" ht="33" customHeight="1" x14ac:dyDescent="0.15">
      <c r="B186" s="29" t="s">
        <v>790</v>
      </c>
      <c r="C186" s="30" t="s">
        <v>656</v>
      </c>
      <c r="D186" s="19" t="s">
        <v>788</v>
      </c>
      <c r="E186" s="29" t="s">
        <v>657</v>
      </c>
      <c r="F186" s="39" t="s">
        <v>789</v>
      </c>
      <c r="G186" s="18" t="s">
        <v>1507</v>
      </c>
      <c r="I186" s="18" t="s">
        <v>1506</v>
      </c>
      <c r="J186" s="18" t="s">
        <v>1508</v>
      </c>
    </row>
    <row r="187" spans="2:10" ht="33" customHeight="1" x14ac:dyDescent="0.15">
      <c r="B187" s="29" t="s">
        <v>989</v>
      </c>
      <c r="C187" s="30" t="s">
        <v>659</v>
      </c>
      <c r="D187" s="19" t="s">
        <v>660</v>
      </c>
      <c r="E187" s="29" t="s">
        <v>661</v>
      </c>
      <c r="F187" s="39" t="s">
        <v>316</v>
      </c>
      <c r="G187" s="18" t="s">
        <v>1510</v>
      </c>
      <c r="I187" s="18" t="s">
        <v>1509</v>
      </c>
      <c r="J187" s="18" t="s">
        <v>1511</v>
      </c>
    </row>
    <row r="188" spans="2:10" ht="33" customHeight="1" x14ac:dyDescent="0.15">
      <c r="B188" s="29" t="s">
        <v>990</v>
      </c>
      <c r="C188" s="30" t="s">
        <v>663</v>
      </c>
      <c r="D188" s="19" t="s">
        <v>664</v>
      </c>
      <c r="E188" s="29" t="s">
        <v>665</v>
      </c>
      <c r="F188" s="39" t="s">
        <v>316</v>
      </c>
      <c r="G188" s="18" t="s">
        <v>1513</v>
      </c>
      <c r="I188" s="18" t="s">
        <v>1512</v>
      </c>
      <c r="J188" s="18" t="s">
        <v>1514</v>
      </c>
    </row>
    <row r="189" spans="2:10" ht="33" customHeight="1" x14ac:dyDescent="0.15">
      <c r="B189" s="29" t="s">
        <v>991</v>
      </c>
      <c r="C189" s="30" t="s">
        <v>667</v>
      </c>
      <c r="D189" s="19" t="s">
        <v>668</v>
      </c>
      <c r="E189" s="29" t="s">
        <v>669</v>
      </c>
      <c r="F189" s="39" t="s">
        <v>316</v>
      </c>
      <c r="G189" s="18" t="s">
        <v>1516</v>
      </c>
      <c r="H189" s="18" t="s">
        <v>1601</v>
      </c>
      <c r="I189" s="18" t="s">
        <v>1515</v>
      </c>
      <c r="J189" s="18" t="s">
        <v>1517</v>
      </c>
    </row>
    <row r="190" spans="2:10" ht="33" customHeight="1" x14ac:dyDescent="0.15">
      <c r="B190" s="29" t="s">
        <v>992</v>
      </c>
      <c r="C190" s="30" t="s">
        <v>671</v>
      </c>
      <c r="D190" s="19" t="s">
        <v>742</v>
      </c>
      <c r="E190" s="29" t="s">
        <v>672</v>
      </c>
      <c r="F190" s="39" t="s">
        <v>743</v>
      </c>
      <c r="G190" s="18" t="s">
        <v>1519</v>
      </c>
      <c r="H190" s="18" t="s">
        <v>770</v>
      </c>
      <c r="I190" s="18" t="s">
        <v>1518</v>
      </c>
      <c r="J190" s="18" t="s">
        <v>1520</v>
      </c>
    </row>
    <row r="191" spans="2:10" ht="33" customHeight="1" x14ac:dyDescent="0.15">
      <c r="B191" s="29" t="s">
        <v>993</v>
      </c>
      <c r="C191" s="30" t="s">
        <v>674</v>
      </c>
      <c r="D191" s="19" t="s">
        <v>744</v>
      </c>
      <c r="E191" s="29" t="s">
        <v>675</v>
      </c>
      <c r="F191" s="39" t="s">
        <v>745</v>
      </c>
      <c r="G191" s="18" t="s">
        <v>1522</v>
      </c>
      <c r="H191" s="18" t="s">
        <v>770</v>
      </c>
      <c r="I191" s="18" t="s">
        <v>1521</v>
      </c>
      <c r="J191" s="18" t="s">
        <v>1523</v>
      </c>
    </row>
    <row r="192" spans="2:10" ht="33" customHeight="1" x14ac:dyDescent="0.15">
      <c r="B192" s="29" t="s">
        <v>994</v>
      </c>
      <c r="C192" s="30" t="s">
        <v>677</v>
      </c>
      <c r="D192" s="19" t="s">
        <v>678</v>
      </c>
      <c r="E192" s="29" t="s">
        <v>679</v>
      </c>
      <c r="F192" s="39" t="s">
        <v>731</v>
      </c>
      <c r="G192" s="18" t="s">
        <v>1525</v>
      </c>
      <c r="I192" s="18" t="s">
        <v>1524</v>
      </c>
      <c r="J192" s="18" t="s">
        <v>1526</v>
      </c>
    </row>
    <row r="193" spans="2:10" ht="33" customHeight="1" x14ac:dyDescent="0.15">
      <c r="B193" s="29" t="s">
        <v>995</v>
      </c>
      <c r="C193" s="30" t="s">
        <v>681</v>
      </c>
      <c r="D193" s="19" t="s">
        <v>682</v>
      </c>
      <c r="E193" s="29" t="s">
        <v>683</v>
      </c>
      <c r="F193" s="39" t="s">
        <v>732</v>
      </c>
      <c r="G193" s="18" t="s">
        <v>1528</v>
      </c>
      <c r="I193" s="18" t="s">
        <v>1527</v>
      </c>
      <c r="J193" s="18" t="s">
        <v>1529</v>
      </c>
    </row>
    <row r="194" spans="2:10" ht="33" customHeight="1" x14ac:dyDescent="0.15">
      <c r="B194" s="29" t="s">
        <v>996</v>
      </c>
      <c r="C194" s="30" t="s">
        <v>685</v>
      </c>
      <c r="D194" s="19" t="s">
        <v>686</v>
      </c>
      <c r="E194" s="29" t="s">
        <v>733</v>
      </c>
      <c r="F194" s="39" t="s">
        <v>687</v>
      </c>
      <c r="G194" s="18" t="s">
        <v>1531</v>
      </c>
      <c r="I194" s="18" t="s">
        <v>1530</v>
      </c>
      <c r="J194" s="18" t="s">
        <v>1532</v>
      </c>
    </row>
    <row r="195" spans="2:10" ht="33" customHeight="1" x14ac:dyDescent="0.15">
      <c r="B195" s="29" t="s">
        <v>997</v>
      </c>
      <c r="C195" s="30" t="s">
        <v>689</v>
      </c>
      <c r="D195" s="19" t="s">
        <v>690</v>
      </c>
      <c r="E195" s="29" t="s">
        <v>691</v>
      </c>
      <c r="F195" s="39" t="s">
        <v>734</v>
      </c>
      <c r="G195" s="18" t="s">
        <v>1534</v>
      </c>
      <c r="I195" s="18" t="s">
        <v>1533</v>
      </c>
      <c r="J195" s="18" t="s">
        <v>1535</v>
      </c>
    </row>
    <row r="196" spans="2:10" ht="33" customHeight="1" x14ac:dyDescent="0.15">
      <c r="B196" s="29" t="s">
        <v>998</v>
      </c>
      <c r="C196" s="30" t="s">
        <v>693</v>
      </c>
      <c r="D196" s="19" t="s">
        <v>694</v>
      </c>
      <c r="E196" s="29" t="s">
        <v>735</v>
      </c>
      <c r="F196" s="39" t="s">
        <v>695</v>
      </c>
      <c r="G196" s="18" t="s">
        <v>1537</v>
      </c>
      <c r="I196" s="18" t="s">
        <v>1536</v>
      </c>
      <c r="J196" s="18" t="s">
        <v>1538</v>
      </c>
    </row>
    <row r="197" spans="2:10" ht="33" customHeight="1" x14ac:dyDescent="0.15">
      <c r="B197" s="29" t="s">
        <v>999</v>
      </c>
      <c r="C197" s="30" t="s">
        <v>697</v>
      </c>
      <c r="D197" s="19" t="s">
        <v>698</v>
      </c>
      <c r="E197" s="29" t="s">
        <v>735</v>
      </c>
      <c r="F197" s="39" t="s">
        <v>695</v>
      </c>
      <c r="G197" s="18" t="s">
        <v>1537</v>
      </c>
      <c r="I197" s="18" t="s">
        <v>1536</v>
      </c>
      <c r="J197" s="18" t="s">
        <v>1539</v>
      </c>
    </row>
    <row r="198" spans="2:10" ht="33" customHeight="1" x14ac:dyDescent="0.15">
      <c r="B198" s="29" t="s">
        <v>1000</v>
      </c>
      <c r="C198" s="30" t="s">
        <v>700</v>
      </c>
      <c r="D198" s="19" t="s">
        <v>701</v>
      </c>
      <c r="E198" s="29" t="s">
        <v>702</v>
      </c>
      <c r="F198" s="39" t="s">
        <v>736</v>
      </c>
      <c r="G198" s="18" t="s">
        <v>1541</v>
      </c>
      <c r="I198" s="18" t="s">
        <v>1540</v>
      </c>
      <c r="J198" s="18" t="s">
        <v>1542</v>
      </c>
    </row>
    <row r="199" spans="2:10" ht="33" customHeight="1" x14ac:dyDescent="0.15">
      <c r="B199" s="29" t="s">
        <v>1001</v>
      </c>
      <c r="C199" s="30" t="s">
        <v>704</v>
      </c>
      <c r="D199" s="19" t="s">
        <v>705</v>
      </c>
      <c r="E199" s="29" t="s">
        <v>706</v>
      </c>
      <c r="F199" s="39" t="s">
        <v>737</v>
      </c>
      <c r="G199" s="18" t="s">
        <v>1544</v>
      </c>
      <c r="I199" s="18" t="s">
        <v>1543</v>
      </c>
      <c r="J199" s="18" t="s">
        <v>1545</v>
      </c>
    </row>
    <row r="200" spans="2:10" ht="33" customHeight="1" x14ac:dyDescent="0.15">
      <c r="B200" s="29" t="s">
        <v>1002</v>
      </c>
      <c r="C200" s="30" t="s">
        <v>772</v>
      </c>
      <c r="D200" s="19" t="s">
        <v>773</v>
      </c>
      <c r="E200" s="29" t="s">
        <v>774</v>
      </c>
      <c r="F200" s="39" t="s">
        <v>316</v>
      </c>
      <c r="G200" s="18" t="s">
        <v>1547</v>
      </c>
      <c r="I200" s="18" t="s">
        <v>1546</v>
      </c>
      <c r="J200" s="18" t="s">
        <v>1548</v>
      </c>
    </row>
    <row r="201" spans="2:10" ht="33" customHeight="1" x14ac:dyDescent="0.15">
      <c r="B201" s="29" t="s">
        <v>1003</v>
      </c>
      <c r="C201" s="30" t="s">
        <v>747</v>
      </c>
      <c r="D201" s="19" t="s">
        <v>748</v>
      </c>
      <c r="E201" s="29" t="s">
        <v>749</v>
      </c>
      <c r="F201" s="39" t="s">
        <v>316</v>
      </c>
      <c r="G201" s="18" t="s">
        <v>1550</v>
      </c>
      <c r="I201" s="18" t="s">
        <v>1549</v>
      </c>
      <c r="J201" s="18" t="s">
        <v>1551</v>
      </c>
    </row>
    <row r="202" spans="2:10" ht="33" customHeight="1" x14ac:dyDescent="0.15">
      <c r="B202" s="29" t="s">
        <v>1004</v>
      </c>
      <c r="C202" s="30" t="s">
        <v>751</v>
      </c>
      <c r="D202" s="19" t="s">
        <v>752</v>
      </c>
      <c r="E202" s="29" t="s">
        <v>753</v>
      </c>
      <c r="F202" s="39" t="s">
        <v>316</v>
      </c>
      <c r="G202" s="18" t="s">
        <v>1553</v>
      </c>
      <c r="I202" s="18" t="s">
        <v>1552</v>
      </c>
      <c r="J202" s="18" t="s">
        <v>1554</v>
      </c>
    </row>
    <row r="203" spans="2:10" ht="33" customHeight="1" x14ac:dyDescent="0.15">
      <c r="B203" s="29" t="s">
        <v>1005</v>
      </c>
      <c r="C203" s="30" t="s">
        <v>755</v>
      </c>
      <c r="D203" s="19" t="s">
        <v>756</v>
      </c>
      <c r="E203" s="29" t="s">
        <v>757</v>
      </c>
      <c r="F203" s="39" t="s">
        <v>758</v>
      </c>
      <c r="G203" s="18" t="s">
        <v>1556</v>
      </c>
      <c r="I203" s="18" t="s">
        <v>1555</v>
      </c>
      <c r="J203" s="18" t="s">
        <v>1557</v>
      </c>
    </row>
    <row r="204" spans="2:10" ht="33" customHeight="1" x14ac:dyDescent="0.15">
      <c r="B204" s="29" t="s">
        <v>1006</v>
      </c>
      <c r="C204" s="30" t="s">
        <v>760</v>
      </c>
      <c r="D204" s="19" t="s">
        <v>761</v>
      </c>
      <c r="E204" s="29" t="s">
        <v>762</v>
      </c>
      <c r="F204" s="39" t="s">
        <v>316</v>
      </c>
      <c r="G204" s="18" t="s">
        <v>1559</v>
      </c>
      <c r="I204" s="18" t="s">
        <v>1558</v>
      </c>
      <c r="J204" s="18" t="s">
        <v>1560</v>
      </c>
    </row>
    <row r="205" spans="2:10" ht="33" customHeight="1" x14ac:dyDescent="0.15">
      <c r="B205" s="29" t="s">
        <v>1007</v>
      </c>
      <c r="C205" s="30" t="s">
        <v>764</v>
      </c>
      <c r="D205" s="19" t="s">
        <v>765</v>
      </c>
      <c r="E205" s="29" t="s">
        <v>766</v>
      </c>
      <c r="F205" s="39" t="s">
        <v>316</v>
      </c>
      <c r="G205" s="18" t="s">
        <v>1562</v>
      </c>
      <c r="I205" s="18" t="s">
        <v>1561</v>
      </c>
      <c r="J205" s="18" t="s">
        <v>1563</v>
      </c>
    </row>
    <row r="206" spans="2:10" ht="33" customHeight="1" x14ac:dyDescent="0.15">
      <c r="B206" s="29" t="s">
        <v>795</v>
      </c>
      <c r="C206" s="30" t="s">
        <v>768</v>
      </c>
      <c r="D206" s="19" t="s">
        <v>1610</v>
      </c>
      <c r="E206" s="29" t="s">
        <v>769</v>
      </c>
      <c r="F206" s="39" t="s">
        <v>1609</v>
      </c>
      <c r="G206" s="18" t="s">
        <v>1735</v>
      </c>
      <c r="I206" s="18" t="s">
        <v>1734</v>
      </c>
      <c r="J206" s="18" t="s">
        <v>1564</v>
      </c>
    </row>
    <row r="207" spans="2:10" ht="33" customHeight="1" x14ac:dyDescent="0.15">
      <c r="B207" s="29" t="s">
        <v>796</v>
      </c>
      <c r="C207" s="30" t="s">
        <v>791</v>
      </c>
      <c r="D207" s="19" t="s">
        <v>792</v>
      </c>
      <c r="E207" s="29" t="s">
        <v>793</v>
      </c>
      <c r="F207" s="39" t="s">
        <v>794</v>
      </c>
      <c r="G207" s="18" t="s">
        <v>1566</v>
      </c>
      <c r="I207" s="18" t="s">
        <v>1565</v>
      </c>
      <c r="J207" s="18" t="s">
        <v>1567</v>
      </c>
    </row>
    <row r="208" spans="2:10" ht="49.5" customHeight="1" x14ac:dyDescent="0.15">
      <c r="B208" s="29" t="s">
        <v>1602</v>
      </c>
      <c r="C208" s="30" t="s">
        <v>867</v>
      </c>
      <c r="D208" s="19" t="s">
        <v>1598</v>
      </c>
      <c r="E208" s="29" t="s">
        <v>1599</v>
      </c>
      <c r="F208" s="39" t="s">
        <v>316</v>
      </c>
      <c r="G208" s="18" t="s">
        <v>1604</v>
      </c>
      <c r="I208" s="18" t="s">
        <v>1603</v>
      </c>
      <c r="J208" s="18" t="s">
        <v>1568</v>
      </c>
    </row>
    <row r="209" spans="1:10" ht="33" customHeight="1" x14ac:dyDescent="0.15">
      <c r="B209" s="29" t="s">
        <v>1008</v>
      </c>
      <c r="C209" s="30" t="s">
        <v>868</v>
      </c>
      <c r="D209" s="19" t="s">
        <v>869</v>
      </c>
      <c r="E209" s="29" t="s">
        <v>870</v>
      </c>
      <c r="F209" s="39" t="s">
        <v>316</v>
      </c>
      <c r="G209" s="18" t="s">
        <v>1570</v>
      </c>
      <c r="I209" s="18" t="s">
        <v>1569</v>
      </c>
      <c r="J209" s="18" t="s">
        <v>1571</v>
      </c>
    </row>
    <row r="210" spans="1:10" ht="33" customHeight="1" x14ac:dyDescent="0.15">
      <c r="B210" s="29" t="s">
        <v>1009</v>
      </c>
      <c r="C210" s="30" t="s">
        <v>871</v>
      </c>
      <c r="D210" s="19" t="s">
        <v>872</v>
      </c>
      <c r="E210" s="29" t="s">
        <v>1014</v>
      </c>
      <c r="F210" s="39" t="s">
        <v>316</v>
      </c>
      <c r="G210" s="18" t="s">
        <v>1573</v>
      </c>
      <c r="I210" s="18" t="s">
        <v>1572</v>
      </c>
      <c r="J210" s="18" t="s">
        <v>1574</v>
      </c>
    </row>
    <row r="211" spans="1:10" ht="33" customHeight="1" x14ac:dyDescent="0.15">
      <c r="B211" s="29" t="s">
        <v>1010</v>
      </c>
      <c r="C211" s="30" t="s">
        <v>873</v>
      </c>
      <c r="D211" s="19" t="s">
        <v>874</v>
      </c>
      <c r="E211" s="29" t="s">
        <v>875</v>
      </c>
      <c r="F211" s="39" t="s">
        <v>316</v>
      </c>
      <c r="G211" s="18" t="s">
        <v>1576</v>
      </c>
      <c r="I211" s="18" t="s">
        <v>1575</v>
      </c>
      <c r="J211" s="18" t="s">
        <v>1577</v>
      </c>
    </row>
    <row r="212" spans="1:10" ht="33" customHeight="1" x14ac:dyDescent="0.15">
      <c r="B212" s="29" t="s">
        <v>1011</v>
      </c>
      <c r="C212" s="30" t="s">
        <v>876</v>
      </c>
      <c r="D212" s="19" t="s">
        <v>877</v>
      </c>
      <c r="E212" s="29" t="s">
        <v>878</v>
      </c>
      <c r="F212" s="39" t="s">
        <v>316</v>
      </c>
      <c r="G212" s="18" t="s">
        <v>1579</v>
      </c>
      <c r="I212" s="18" t="s">
        <v>1578</v>
      </c>
      <c r="J212" s="18" t="s">
        <v>1580</v>
      </c>
    </row>
    <row r="213" spans="1:10" ht="33" customHeight="1" x14ac:dyDescent="0.15">
      <c r="B213" s="29" t="s">
        <v>1012</v>
      </c>
      <c r="C213" s="30" t="s">
        <v>879</v>
      </c>
      <c r="D213" s="19" t="s">
        <v>880</v>
      </c>
      <c r="E213" s="29" t="s">
        <v>881</v>
      </c>
      <c r="F213" s="39" t="s">
        <v>316</v>
      </c>
      <c r="G213" s="18" t="s">
        <v>1582</v>
      </c>
      <c r="I213" s="18" t="s">
        <v>1581</v>
      </c>
      <c r="J213" s="18" t="s">
        <v>1583</v>
      </c>
    </row>
    <row r="214" spans="1:10" ht="33" customHeight="1" x14ac:dyDescent="0.15">
      <c r="B214" s="29" t="s">
        <v>1013</v>
      </c>
      <c r="C214" s="30" t="s">
        <v>882</v>
      </c>
      <c r="D214" s="19" t="s">
        <v>883</v>
      </c>
      <c r="E214" s="29" t="s">
        <v>884</v>
      </c>
      <c r="F214" s="39" t="s">
        <v>316</v>
      </c>
      <c r="G214" s="18" t="s">
        <v>1585</v>
      </c>
      <c r="I214" s="18" t="s">
        <v>1584</v>
      </c>
      <c r="J214" s="18" t="s">
        <v>1586</v>
      </c>
    </row>
    <row r="215" spans="1:10" ht="33" customHeight="1" x14ac:dyDescent="0.15">
      <c r="B215" s="29" t="s">
        <v>1594</v>
      </c>
      <c r="C215" s="30" t="s">
        <v>1591</v>
      </c>
      <c r="D215" s="19" t="s">
        <v>1592</v>
      </c>
      <c r="E215" s="29" t="s">
        <v>1593</v>
      </c>
      <c r="F215" s="39" t="s">
        <v>316</v>
      </c>
      <c r="G215" s="18" t="s">
        <v>1596</v>
      </c>
      <c r="I215" s="18" t="s">
        <v>1595</v>
      </c>
      <c r="J215" s="18" t="s">
        <v>1597</v>
      </c>
    </row>
    <row r="216" spans="1:10" ht="33" customHeight="1" x14ac:dyDescent="0.15">
      <c r="B216" s="29" t="s">
        <v>1607</v>
      </c>
      <c r="C216" s="30" t="s">
        <v>1605</v>
      </c>
      <c r="D216" s="19" t="s">
        <v>1755</v>
      </c>
      <c r="E216" s="29" t="s">
        <v>1606</v>
      </c>
      <c r="F216" s="39" t="s">
        <v>1756</v>
      </c>
      <c r="G216" s="18" t="s">
        <v>1758</v>
      </c>
      <c r="I216" s="18" t="s">
        <v>1757</v>
      </c>
      <c r="J216" s="18" t="s">
        <v>1608</v>
      </c>
    </row>
    <row r="217" spans="1:10" ht="33" customHeight="1" x14ac:dyDescent="0.15">
      <c r="B217" s="29" t="s">
        <v>901</v>
      </c>
      <c r="C217" s="30" t="s">
        <v>1666</v>
      </c>
      <c r="D217" s="19" t="s">
        <v>1667</v>
      </c>
      <c r="E217" s="29" t="s">
        <v>1668</v>
      </c>
      <c r="F217" s="39" t="s">
        <v>316</v>
      </c>
      <c r="G217" s="18" t="s">
        <v>1741</v>
      </c>
      <c r="I217" s="18" t="s">
        <v>1740</v>
      </c>
      <c r="J217" s="18" t="s">
        <v>1742</v>
      </c>
    </row>
    <row r="218" spans="1:10" ht="33" customHeight="1" x14ac:dyDescent="0.15">
      <c r="B218" s="29" t="s">
        <v>901</v>
      </c>
      <c r="C218" s="30" t="s">
        <v>1669</v>
      </c>
      <c r="D218" s="19" t="s">
        <v>1670</v>
      </c>
      <c r="E218" s="29" t="s">
        <v>1671</v>
      </c>
      <c r="F218" s="39" t="s">
        <v>316</v>
      </c>
      <c r="G218" s="18" t="s">
        <v>1744</v>
      </c>
      <c r="I218" s="18" t="s">
        <v>1743</v>
      </c>
      <c r="J218" s="18" t="s">
        <v>1745</v>
      </c>
    </row>
    <row r="219" spans="1:10" ht="33" customHeight="1" x14ac:dyDescent="0.15">
      <c r="B219" s="29" t="s">
        <v>905</v>
      </c>
      <c r="C219" s="30" t="s">
        <v>1680</v>
      </c>
      <c r="D219" s="19" t="s">
        <v>1672</v>
      </c>
      <c r="E219" s="29" t="s">
        <v>1673</v>
      </c>
      <c r="F219" s="39" t="s">
        <v>1750</v>
      </c>
      <c r="G219" s="18" t="s">
        <v>1754</v>
      </c>
      <c r="I219" s="18" t="s">
        <v>1753</v>
      </c>
      <c r="J219" s="18" t="s">
        <v>1680</v>
      </c>
    </row>
    <row r="220" spans="1:10" ht="33" customHeight="1" x14ac:dyDescent="0.15">
      <c r="B220" s="29" t="s">
        <v>905</v>
      </c>
      <c r="C220" s="30" t="s">
        <v>1681</v>
      </c>
      <c r="D220" s="19" t="s">
        <v>1674</v>
      </c>
      <c r="E220" s="29" t="s">
        <v>1675</v>
      </c>
      <c r="F220" s="39" t="s">
        <v>1676</v>
      </c>
      <c r="G220" s="18" t="s">
        <v>1747</v>
      </c>
      <c r="I220" s="18" t="s">
        <v>1746</v>
      </c>
      <c r="J220" s="18" t="s">
        <v>1681</v>
      </c>
    </row>
    <row r="221" spans="1:10" ht="33" customHeight="1" thickBot="1" x14ac:dyDescent="0.2">
      <c r="A221" s="34"/>
      <c r="B221" s="35" t="s">
        <v>905</v>
      </c>
      <c r="C221" s="36" t="s">
        <v>1682</v>
      </c>
      <c r="D221" s="22" t="s">
        <v>1677</v>
      </c>
      <c r="E221" s="35" t="s">
        <v>1678</v>
      </c>
      <c r="F221" s="42" t="s">
        <v>1679</v>
      </c>
      <c r="G221" s="18" t="s">
        <v>1749</v>
      </c>
      <c r="I221" s="18" t="s">
        <v>1748</v>
      </c>
      <c r="J221" s="18" t="s">
        <v>1682</v>
      </c>
    </row>
  </sheetData>
  <sheetProtection algorithmName="SHA-512" hashValue="D96yeeQyUpShhat7W+LLqqbXKgioRCn2o2fvuKn2JDCxSfoKGunnSni/aMNb4xYcX6MFQOO6q2z/jOjJp8zmQg==" saltValue="V8d/Th4EwHq0sAVRKq72dw==" spinCount="100000" sheet="1" objects="1" scenarios="1" selectLockedCells="1"/>
  <phoneticPr fontId="1"/>
  <dataValidations count="1">
    <dataValidation type="list" allowBlank="1" showInputMessage="1" showErrorMessage="1" sqref="A2:A1048576" xr:uid="{E701BF1D-BEBD-4A10-AEB5-7EAF371A0BFA}">
      <formula1>"　,〇"</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56B6B-EA0A-40D1-A295-5063A4BC31E0}">
  <sheetPr codeName="Sheet2"/>
  <dimension ref="A1:E206"/>
  <sheetViews>
    <sheetView workbookViewId="0">
      <selection activeCell="J19" sqref="J19"/>
    </sheetView>
  </sheetViews>
  <sheetFormatPr defaultRowHeight="13.5" x14ac:dyDescent="0.15"/>
  <cols>
    <col min="1" max="1" width="41.875" style="1" customWidth="1"/>
  </cols>
  <sheetData>
    <row r="1" spans="1:5" x14ac:dyDescent="0.15">
      <c r="A1" s="2" t="s">
        <v>2</v>
      </c>
      <c r="B1" s="4">
        <f>COUNTA(医療機関情報!B6:B7)+COUNTA(医療機関情報!B15)+COUNTA(医療機関情報!B18:B23)+COUNTA(医療機関情報!B26:B27)+COUNTA(医療機関情報!B30:B35)</f>
        <v>3</v>
      </c>
      <c r="D1" t="str">
        <f>IFERROR(IF(FIND("@",医療機関情報!$B$6),"Yes"),"No")</f>
        <v>No</v>
      </c>
      <c r="E1" t="s">
        <v>361</v>
      </c>
    </row>
    <row r="2" spans="1:5" x14ac:dyDescent="0.15">
      <c r="A2" s="2" t="s">
        <v>50</v>
      </c>
      <c r="B2">
        <f>COUNTIF(B26:B28,"TRUE")</f>
        <v>0</v>
      </c>
      <c r="D2" t="str">
        <f>IFERROR(IF(FIND("%",医療機関情報!$B$6),"Yes"),"No")</f>
        <v>No</v>
      </c>
      <c r="E2" t="s">
        <v>362</v>
      </c>
    </row>
    <row r="3" spans="1:5" x14ac:dyDescent="0.15">
      <c r="A3" t="s">
        <v>10</v>
      </c>
      <c r="B3" s="4">
        <f>SUM(B1:B2)</f>
        <v>3</v>
      </c>
      <c r="D3" t="str">
        <f>IFERROR(IF(FIND("#",医療機関情報!$B$6),"Yes"),"No")</f>
        <v>No</v>
      </c>
      <c r="E3" t="s">
        <v>363</v>
      </c>
    </row>
    <row r="4" spans="1:5" x14ac:dyDescent="0.15">
      <c r="A4" t="s">
        <v>14</v>
      </c>
      <c r="B4" s="4"/>
      <c r="D4" t="str">
        <f>IFERROR(IF(FIND("-",医療機関情報!$B$6),"Yes"),"No")</f>
        <v>No</v>
      </c>
      <c r="E4" t="s">
        <v>317</v>
      </c>
    </row>
    <row r="5" spans="1:5" x14ac:dyDescent="0.15">
      <c r="A5" t="s">
        <v>715</v>
      </c>
      <c r="D5" t="str">
        <f>IFERROR(IF(FIND(".",医療機関情報!$B$6),"Yes"),"No")</f>
        <v>No</v>
      </c>
      <c r="E5" t="s">
        <v>132</v>
      </c>
    </row>
    <row r="6" spans="1:5" x14ac:dyDescent="0.15">
      <c r="A6" t="s">
        <v>16</v>
      </c>
      <c r="D6" t="str">
        <f>IFERROR(IF(FIND("?",医療機関情報!$B$6),"Yes"),"No")</f>
        <v>No</v>
      </c>
      <c r="E6" t="s">
        <v>131</v>
      </c>
    </row>
    <row r="7" spans="1:5" x14ac:dyDescent="0.15">
      <c r="A7" t="s">
        <v>23</v>
      </c>
      <c r="D7" t="str">
        <f>IFERROR(IF(FIND("(",医療機関情報!$B$6),"Yes"),"No")</f>
        <v>No</v>
      </c>
      <c r="E7" t="s">
        <v>133</v>
      </c>
    </row>
    <row r="8" spans="1:5" x14ac:dyDescent="0.15">
      <c r="A8" t="s">
        <v>425</v>
      </c>
      <c r="D8" t="str">
        <f>IFERROR(IF(FIND(")",医療機関情報!$B$6),"Yes"),"No")</f>
        <v>No</v>
      </c>
      <c r="E8" t="s">
        <v>134</v>
      </c>
    </row>
    <row r="9" spans="1:5" x14ac:dyDescent="0.15">
      <c r="A9" t="s">
        <v>30</v>
      </c>
      <c r="D9" t="str">
        <f>IFERROR(IF(FIND("[",医療機関情報!$B$6),"Yes"),"No")</f>
        <v>No</v>
      </c>
      <c r="E9" t="s">
        <v>135</v>
      </c>
    </row>
    <row r="10" spans="1:5" x14ac:dyDescent="0.15">
      <c r="A10" t="s">
        <v>429</v>
      </c>
      <c r="D10" t="str">
        <f>IFERROR(IF(FIND("]",医療機関情報!$B$6),"Yes"),"No")</f>
        <v>No</v>
      </c>
      <c r="E10" t="s">
        <v>136</v>
      </c>
    </row>
    <row r="11" spans="1:5" x14ac:dyDescent="0.15">
      <c r="A11" t="s">
        <v>432</v>
      </c>
      <c r="D11" t="str">
        <f>IFERROR(IF(FIND("/",医療機関情報!$B$6),"Yes"),"No")</f>
        <v>No</v>
      </c>
      <c r="E11" t="s">
        <v>137</v>
      </c>
    </row>
    <row r="12" spans="1:5" x14ac:dyDescent="0.15">
      <c r="A12" t="s">
        <v>435</v>
      </c>
      <c r="D12" t="str">
        <f>IFERROR(IF(FIND("\",医療機関情報!$B$6),"Yes"),"No")</f>
        <v>No</v>
      </c>
      <c r="E12" t="s">
        <v>138</v>
      </c>
    </row>
    <row r="13" spans="1:5" x14ac:dyDescent="0.15">
      <c r="A13" t="s">
        <v>438</v>
      </c>
      <c r="D13" t="str">
        <f>IFERROR(IF(FIND("=",医療機関情報!$B$6),"Yes"),"No")</f>
        <v>No</v>
      </c>
      <c r="E13" t="s">
        <v>139</v>
      </c>
    </row>
    <row r="14" spans="1:5" x14ac:dyDescent="0.15">
      <c r="A14" t="s">
        <v>11</v>
      </c>
      <c r="D14" t="str">
        <f>IFERROR(IF(FIND("+",医療機関情報!$B$6),"Yes"),"No")</f>
        <v>No</v>
      </c>
      <c r="E14" t="s">
        <v>140</v>
      </c>
    </row>
    <row r="15" spans="1:5" x14ac:dyDescent="0.15">
      <c r="A15" t="s">
        <v>18</v>
      </c>
      <c r="D15" t="str">
        <f>IFERROR(IF(FIND("&lt;",医療機関情報!$B$6),"Yes"),"No")</f>
        <v>No</v>
      </c>
      <c r="E15" t="s">
        <v>141</v>
      </c>
    </row>
    <row r="16" spans="1:5" x14ac:dyDescent="0.15">
      <c r="A16" t="s">
        <v>20</v>
      </c>
      <c r="D16" t="str">
        <f>IFERROR(IF(FIND("&gt;",医療機関情報!$B$6),"Yes"),"No")</f>
        <v>No</v>
      </c>
      <c r="E16" t="s">
        <v>142</v>
      </c>
    </row>
    <row r="17" spans="1:5" x14ac:dyDescent="0.15">
      <c r="A17" t="s">
        <v>26</v>
      </c>
      <c r="D17" t="str">
        <f>IFERROR(IF(FIND(":",医療機関情報!$B$6),"Yes"),"No")</f>
        <v>No</v>
      </c>
      <c r="E17" t="s">
        <v>143</v>
      </c>
    </row>
    <row r="18" spans="1:5" x14ac:dyDescent="0.15">
      <c r="A18" t="s">
        <v>724</v>
      </c>
      <c r="D18" t="str">
        <f>IFERROR(IF(FIND(";",医療機関情報!$B$6),"Yes"),"No")</f>
        <v>No</v>
      </c>
      <c r="E18" t="s">
        <v>144</v>
      </c>
    </row>
    <row r="19" spans="1:5" x14ac:dyDescent="0.15">
      <c r="A19" t="s">
        <v>38</v>
      </c>
      <c r="D19" t="str">
        <f>IFERROR(IF(FIND("""",医療機関情報!$B$6),"Yes"),"No")</f>
        <v>No</v>
      </c>
      <c r="E19" t="s">
        <v>145</v>
      </c>
    </row>
    <row r="20" spans="1:5" x14ac:dyDescent="0.15">
      <c r="A20" t="s">
        <v>36</v>
      </c>
      <c r="D20" t="str">
        <f>IFERROR(IF(FIND(",",医療機関情報!$B$6),"Yes"),"No")</f>
        <v>No</v>
      </c>
      <c r="E20" s="3" t="s">
        <v>146</v>
      </c>
    </row>
    <row r="21" spans="1:5" x14ac:dyDescent="0.15">
      <c r="A21" t="s">
        <v>42</v>
      </c>
      <c r="D21" t="str">
        <f>IFERROR(IF(FIND("*",医療機関情報!$B$6),"Yes"),"No")</f>
        <v>No</v>
      </c>
      <c r="E21" t="s">
        <v>147</v>
      </c>
    </row>
    <row r="22" spans="1:5" x14ac:dyDescent="0.15">
      <c r="A22" t="s">
        <v>459</v>
      </c>
      <c r="D22" t="str">
        <f>IFERROR(IF(FIND("^",医療機関情報!$B$6),"Yes"),"No")</f>
        <v>No</v>
      </c>
      <c r="E22" t="s">
        <v>148</v>
      </c>
    </row>
    <row r="23" spans="1:5" x14ac:dyDescent="0.15">
      <c r="A23" t="s">
        <v>461</v>
      </c>
      <c r="D23" t="str">
        <f>IFERROR(IF(FIND("|",医療機関情報!$B$6),"Yes"),"No")</f>
        <v>No</v>
      </c>
      <c r="E23" t="s">
        <v>149</v>
      </c>
    </row>
    <row r="24" spans="1:5" x14ac:dyDescent="0.15">
      <c r="A24" t="s">
        <v>45</v>
      </c>
      <c r="D24" t="str">
        <f>IFERROR(IF(FIND("&amp;",医療機関情報!$B$6),"Yes"),"No")</f>
        <v>No</v>
      </c>
      <c r="E24" t="s">
        <v>150</v>
      </c>
    </row>
    <row r="25" spans="1:5" x14ac:dyDescent="0.15">
      <c r="A25" t="s">
        <v>465</v>
      </c>
      <c r="D25" t="str">
        <f>IFERROR(IF(FIND(".",医療機関情報!$B$6),"Yes"),"No")</f>
        <v>No</v>
      </c>
      <c r="E25" t="s">
        <v>132</v>
      </c>
    </row>
    <row r="26" spans="1:5" x14ac:dyDescent="0.15">
      <c r="A26" t="s">
        <v>7</v>
      </c>
      <c r="B26" t="b">
        <v>0</v>
      </c>
      <c r="D26" t="str">
        <f>IFERROR(IF(FIND("'",医療機関情報!$B$6),"Yes"),"No")</f>
        <v>No</v>
      </c>
      <c r="E26" s="3" t="s">
        <v>151</v>
      </c>
    </row>
    <row r="27" spans="1:5" x14ac:dyDescent="0.15">
      <c r="A27" t="s">
        <v>468</v>
      </c>
      <c r="B27" t="b">
        <v>0</v>
      </c>
      <c r="D27" t="str">
        <f>IFERROR(IF(FIND("_",医療機関情報!$B$6),"Yes"),"No")</f>
        <v>No</v>
      </c>
      <c r="E27" t="s">
        <v>152</v>
      </c>
    </row>
    <row r="28" spans="1:5" x14ac:dyDescent="0.15">
      <c r="A28" t="s">
        <v>8</v>
      </c>
      <c r="B28" t="b">
        <v>0</v>
      </c>
      <c r="D28" t="str">
        <f>IFERROR(IF(FIND(" ",医療機関情報!$B$6),"Yes"),"No")</f>
        <v>No</v>
      </c>
      <c r="E28" t="s">
        <v>153</v>
      </c>
    </row>
    <row r="29" spans="1:5" x14ac:dyDescent="0.15">
      <c r="A29" t="s">
        <v>49</v>
      </c>
      <c r="D29" t="str">
        <f>IF(LEFT(医療機関情報!B6,1)="0","Yes","No")</f>
        <v>No</v>
      </c>
      <c r="E29" t="s">
        <v>154</v>
      </c>
    </row>
    <row r="30" spans="1:5" x14ac:dyDescent="0.15">
      <c r="A30" t="s">
        <v>726</v>
      </c>
      <c r="D30">
        <f>COUNTIF(D1:D29,"Yes")</f>
        <v>0</v>
      </c>
    </row>
    <row r="31" spans="1:5" x14ac:dyDescent="0.15">
      <c r="A31" t="s">
        <v>114</v>
      </c>
    </row>
    <row r="32" spans="1:5" x14ac:dyDescent="0.15">
      <c r="A32" t="s">
        <v>476</v>
      </c>
    </row>
    <row r="33" spans="1:1" x14ac:dyDescent="0.15">
      <c r="A33" t="s">
        <v>480</v>
      </c>
    </row>
    <row r="34" spans="1:1" x14ac:dyDescent="0.15">
      <c r="A34" t="s">
        <v>483</v>
      </c>
    </row>
    <row r="35" spans="1:1" x14ac:dyDescent="0.15">
      <c r="A35" t="s">
        <v>486</v>
      </c>
    </row>
    <row r="36" spans="1:1" x14ac:dyDescent="0.15">
      <c r="A36" t="s">
        <v>489</v>
      </c>
    </row>
    <row r="37" spans="1:1" x14ac:dyDescent="0.15">
      <c r="A37" t="s">
        <v>491</v>
      </c>
    </row>
    <row r="38" spans="1:1" x14ac:dyDescent="0.15">
      <c r="A38" t="s">
        <v>128</v>
      </c>
    </row>
    <row r="39" spans="1:1" x14ac:dyDescent="0.15">
      <c r="A39" t="s">
        <v>177</v>
      </c>
    </row>
    <row r="40" spans="1:1" x14ac:dyDescent="0.15">
      <c r="A40" t="s">
        <v>179</v>
      </c>
    </row>
    <row r="41" spans="1:1" x14ac:dyDescent="0.15">
      <c r="A41" t="s">
        <v>709</v>
      </c>
    </row>
    <row r="42" spans="1:1" x14ac:dyDescent="0.15">
      <c r="A42" t="s">
        <v>710</v>
      </c>
    </row>
    <row r="43" spans="1:1" x14ac:dyDescent="0.15">
      <c r="A43" t="s">
        <v>711</v>
      </c>
    </row>
    <row r="44" spans="1:1" x14ac:dyDescent="0.15">
      <c r="A44" t="s">
        <v>712</v>
      </c>
    </row>
    <row r="45" spans="1:1" x14ac:dyDescent="0.15">
      <c r="A45" t="s">
        <v>713</v>
      </c>
    </row>
    <row r="46" spans="1:1" x14ac:dyDescent="0.15">
      <c r="A46" t="s">
        <v>180</v>
      </c>
    </row>
    <row r="47" spans="1:1" x14ac:dyDescent="0.15">
      <c r="A47" t="s">
        <v>717</v>
      </c>
    </row>
    <row r="48" spans="1:1" x14ac:dyDescent="0.15">
      <c r="A48" t="s">
        <v>183</v>
      </c>
    </row>
    <row r="49" spans="1:1" x14ac:dyDescent="0.15">
      <c r="A49" t="s">
        <v>186</v>
      </c>
    </row>
    <row r="50" spans="1:1" x14ac:dyDescent="0.15">
      <c r="A50" t="s">
        <v>215</v>
      </c>
    </row>
    <row r="51" spans="1:1" x14ac:dyDescent="0.15">
      <c r="A51" t="s">
        <v>217</v>
      </c>
    </row>
    <row r="52" spans="1:1" x14ac:dyDescent="0.15">
      <c r="A52" s="14" t="s">
        <v>220</v>
      </c>
    </row>
    <row r="53" spans="1:1" x14ac:dyDescent="0.15">
      <c r="A53" s="14" t="s">
        <v>223</v>
      </c>
    </row>
    <row r="54" spans="1:1" x14ac:dyDescent="0.15">
      <c r="A54" s="14" t="s">
        <v>718</v>
      </c>
    </row>
    <row r="55" spans="1:1" x14ac:dyDescent="0.15">
      <c r="A55" s="14" t="s">
        <v>228</v>
      </c>
    </row>
    <row r="56" spans="1:1" x14ac:dyDescent="0.15">
      <c r="A56" t="s">
        <v>230</v>
      </c>
    </row>
    <row r="57" spans="1:1" x14ac:dyDescent="0.15">
      <c r="A57" t="s">
        <v>260</v>
      </c>
    </row>
    <row r="58" spans="1:1" x14ac:dyDescent="0.15">
      <c r="A58" t="s">
        <v>719</v>
      </c>
    </row>
    <row r="59" spans="1:1" x14ac:dyDescent="0.15">
      <c r="A59" t="s">
        <v>290</v>
      </c>
    </row>
    <row r="60" spans="1:1" x14ac:dyDescent="0.15">
      <c r="A60" t="s">
        <v>293</v>
      </c>
    </row>
    <row r="61" spans="1:1" x14ac:dyDescent="0.15">
      <c r="A61" t="s">
        <v>201</v>
      </c>
    </row>
    <row r="62" spans="1:1" x14ac:dyDescent="0.15">
      <c r="A62" t="s">
        <v>232</v>
      </c>
    </row>
    <row r="63" spans="1:1" x14ac:dyDescent="0.15">
      <c r="A63" t="s">
        <v>720</v>
      </c>
    </row>
    <row r="64" spans="1:1" x14ac:dyDescent="0.15">
      <c r="A64" t="s">
        <v>192</v>
      </c>
    </row>
    <row r="65" spans="1:1" x14ac:dyDescent="0.15">
      <c r="A65" t="s">
        <v>299</v>
      </c>
    </row>
    <row r="66" spans="1:1" x14ac:dyDescent="0.15">
      <c r="A66" t="s">
        <v>302</v>
      </c>
    </row>
    <row r="67" spans="1:1" x14ac:dyDescent="0.15">
      <c r="A67" t="s">
        <v>195</v>
      </c>
    </row>
    <row r="68" spans="1:1" x14ac:dyDescent="0.15">
      <c r="A68" t="s">
        <v>237</v>
      </c>
    </row>
    <row r="69" spans="1:1" x14ac:dyDescent="0.15">
      <c r="A69" t="s">
        <v>189</v>
      </c>
    </row>
    <row r="70" spans="1:1" x14ac:dyDescent="0.15">
      <c r="A70" t="s">
        <v>307</v>
      </c>
    </row>
    <row r="71" spans="1:1" x14ac:dyDescent="0.15">
      <c r="A71" t="s">
        <v>266</v>
      </c>
    </row>
    <row r="72" spans="1:1" x14ac:dyDescent="0.15">
      <c r="A72" t="s">
        <v>272</v>
      </c>
    </row>
    <row r="73" spans="1:1" x14ac:dyDescent="0.15">
      <c r="A73" t="s">
        <v>268</v>
      </c>
    </row>
    <row r="74" spans="1:1" x14ac:dyDescent="0.15">
      <c r="A74" t="s">
        <v>714</v>
      </c>
    </row>
    <row r="75" spans="1:1" x14ac:dyDescent="0.15">
      <c r="A75" t="s">
        <v>725</v>
      </c>
    </row>
    <row r="76" spans="1:1" x14ac:dyDescent="0.15">
      <c r="A76" t="s">
        <v>240</v>
      </c>
    </row>
    <row r="77" spans="1:1" x14ac:dyDescent="0.15">
      <c r="A77" t="s">
        <v>263</v>
      </c>
    </row>
    <row r="78" spans="1:1" x14ac:dyDescent="0.15">
      <c r="A78" s="14" t="s">
        <v>275</v>
      </c>
    </row>
    <row r="79" spans="1:1" x14ac:dyDescent="0.15">
      <c r="A79" t="s">
        <v>278</v>
      </c>
    </row>
    <row r="80" spans="1:1" x14ac:dyDescent="0.15">
      <c r="A80" t="s">
        <v>281</v>
      </c>
    </row>
    <row r="81" spans="1:1" x14ac:dyDescent="0.15">
      <c r="A81" t="s">
        <v>722</v>
      </c>
    </row>
    <row r="82" spans="1:1" x14ac:dyDescent="0.15">
      <c r="A82" t="s">
        <v>723</v>
      </c>
    </row>
    <row r="83" spans="1:1" x14ac:dyDescent="0.15">
      <c r="A83" t="s">
        <v>251</v>
      </c>
    </row>
    <row r="84" spans="1:1" x14ac:dyDescent="0.15">
      <c r="A84" t="s">
        <v>254</v>
      </c>
    </row>
    <row r="85" spans="1:1" x14ac:dyDescent="0.15">
      <c r="A85" t="s">
        <v>204</v>
      </c>
    </row>
    <row r="86" spans="1:1" x14ac:dyDescent="0.15">
      <c r="A86" t="s">
        <v>207</v>
      </c>
    </row>
    <row r="87" spans="1:1" x14ac:dyDescent="0.15">
      <c r="A87" t="s">
        <v>210</v>
      </c>
    </row>
    <row r="88" spans="1:1" x14ac:dyDescent="0.15">
      <c r="A88" t="s">
        <v>727</v>
      </c>
    </row>
    <row r="89" spans="1:1" x14ac:dyDescent="0.15">
      <c r="A89" t="s">
        <v>305</v>
      </c>
    </row>
    <row r="90" spans="1:1" x14ac:dyDescent="0.15">
      <c r="A90" t="s">
        <v>296</v>
      </c>
    </row>
    <row r="91" spans="1:1" x14ac:dyDescent="0.15">
      <c r="A91" t="s">
        <v>297</v>
      </c>
    </row>
    <row r="92" spans="1:1" x14ac:dyDescent="0.15">
      <c r="A92" t="s">
        <v>308</v>
      </c>
    </row>
    <row r="93" spans="1:1" x14ac:dyDescent="0.15">
      <c r="A93" t="s">
        <v>198</v>
      </c>
    </row>
    <row r="94" spans="1:1" x14ac:dyDescent="0.15">
      <c r="A94" t="s">
        <v>287</v>
      </c>
    </row>
    <row r="95" spans="1:1" x14ac:dyDescent="0.15">
      <c r="A95" t="s">
        <v>721</v>
      </c>
    </row>
    <row r="96" spans="1:1" x14ac:dyDescent="0.15">
      <c r="A96" t="s">
        <v>247</v>
      </c>
    </row>
    <row r="97" spans="1:1" x14ac:dyDescent="0.15">
      <c r="A97" t="s">
        <v>257</v>
      </c>
    </row>
    <row r="98" spans="1:1" x14ac:dyDescent="0.15">
      <c r="A98" t="s">
        <v>728</v>
      </c>
    </row>
    <row r="99" spans="1:1" x14ac:dyDescent="0.15">
      <c r="A99" t="s">
        <v>729</v>
      </c>
    </row>
    <row r="100" spans="1:1" x14ac:dyDescent="0.15">
      <c r="A100" t="s">
        <v>284</v>
      </c>
    </row>
    <row r="101" spans="1:1" x14ac:dyDescent="0.15">
      <c r="A101" t="s">
        <v>365</v>
      </c>
    </row>
    <row r="102" spans="1:1" x14ac:dyDescent="0.15">
      <c r="A102" t="s">
        <v>370</v>
      </c>
    </row>
    <row r="103" spans="1:1" x14ac:dyDescent="0.15">
      <c r="A103" t="s">
        <v>564</v>
      </c>
    </row>
    <row r="104" spans="1:1" x14ac:dyDescent="0.15">
      <c r="A104" t="s">
        <v>569</v>
      </c>
    </row>
    <row r="105" spans="1:1" x14ac:dyDescent="0.15">
      <c r="A105" t="s">
        <v>573</v>
      </c>
    </row>
    <row r="106" spans="1:1" x14ac:dyDescent="0.15">
      <c r="A106" t="s">
        <v>576</v>
      </c>
    </row>
    <row r="107" spans="1:1" x14ac:dyDescent="0.15">
      <c r="A107" t="s">
        <v>716</v>
      </c>
    </row>
    <row r="108" spans="1:1" x14ac:dyDescent="0.15">
      <c r="A108" t="s">
        <v>583</v>
      </c>
    </row>
    <row r="109" spans="1:1" x14ac:dyDescent="0.15">
      <c r="A109" t="s">
        <v>587</v>
      </c>
    </row>
    <row r="110" spans="1:1" x14ac:dyDescent="0.15">
      <c r="A110" t="s">
        <v>592</v>
      </c>
    </row>
    <row r="111" spans="1:1" x14ac:dyDescent="0.15">
      <c r="A111" t="s">
        <v>596</v>
      </c>
    </row>
    <row r="112" spans="1:1" x14ac:dyDescent="0.15">
      <c r="A112" t="s">
        <v>598</v>
      </c>
    </row>
    <row r="113" spans="1:1" x14ac:dyDescent="0.15">
      <c r="A113" t="s">
        <v>602</v>
      </c>
    </row>
    <row r="114" spans="1:1" x14ac:dyDescent="0.15">
      <c r="A114" t="s">
        <v>605</v>
      </c>
    </row>
    <row r="115" spans="1:1" x14ac:dyDescent="0.15">
      <c r="A115" t="s">
        <v>609</v>
      </c>
    </row>
    <row r="116" spans="1:1" x14ac:dyDescent="0.15">
      <c r="A116" t="s">
        <v>613</v>
      </c>
    </row>
    <row r="117" spans="1:1" x14ac:dyDescent="0.15">
      <c r="A117" t="s">
        <v>617</v>
      </c>
    </row>
    <row r="118" spans="1:1" x14ac:dyDescent="0.15">
      <c r="A118" t="s">
        <v>621</v>
      </c>
    </row>
    <row r="119" spans="1:1" x14ac:dyDescent="0.15">
      <c r="A119" t="s">
        <v>625</v>
      </c>
    </row>
    <row r="120" spans="1:1" x14ac:dyDescent="0.15">
      <c r="A120" t="s">
        <v>629</v>
      </c>
    </row>
    <row r="121" spans="1:1" x14ac:dyDescent="0.15">
      <c r="A121" t="s">
        <v>633</v>
      </c>
    </row>
    <row r="122" spans="1:1" x14ac:dyDescent="0.15">
      <c r="A122" t="s">
        <v>637</v>
      </c>
    </row>
    <row r="123" spans="1:1" x14ac:dyDescent="0.15">
      <c r="A123" t="s">
        <v>640</v>
      </c>
    </row>
    <row r="124" spans="1:1" x14ac:dyDescent="0.15">
      <c r="A124" t="s">
        <v>644</v>
      </c>
    </row>
    <row r="125" spans="1:1" x14ac:dyDescent="0.15">
      <c r="A125" t="s">
        <v>648</v>
      </c>
    </row>
    <row r="126" spans="1:1" x14ac:dyDescent="0.15">
      <c r="A126" t="s">
        <v>730</v>
      </c>
    </row>
    <row r="127" spans="1:1" x14ac:dyDescent="0.15">
      <c r="A127" t="s">
        <v>655</v>
      </c>
    </row>
    <row r="128" spans="1:1" x14ac:dyDescent="0.15">
      <c r="A128" t="s">
        <v>658</v>
      </c>
    </row>
    <row r="129" spans="1:1" x14ac:dyDescent="0.15">
      <c r="A129" t="s">
        <v>662</v>
      </c>
    </row>
    <row r="130" spans="1:1" x14ac:dyDescent="0.15">
      <c r="A130" t="s">
        <v>666</v>
      </c>
    </row>
    <row r="131" spans="1:1" x14ac:dyDescent="0.15">
      <c r="A131" t="s">
        <v>670</v>
      </c>
    </row>
    <row r="132" spans="1:1" x14ac:dyDescent="0.15">
      <c r="A132" t="s">
        <v>673</v>
      </c>
    </row>
    <row r="133" spans="1:1" x14ac:dyDescent="0.15">
      <c r="A133" t="s">
        <v>676</v>
      </c>
    </row>
    <row r="134" spans="1:1" x14ac:dyDescent="0.15">
      <c r="A134" t="s">
        <v>680</v>
      </c>
    </row>
    <row r="135" spans="1:1" x14ac:dyDescent="0.15">
      <c r="A135" t="s">
        <v>684</v>
      </c>
    </row>
    <row r="136" spans="1:1" x14ac:dyDescent="0.15">
      <c r="A136" t="s">
        <v>688</v>
      </c>
    </row>
    <row r="137" spans="1:1" x14ac:dyDescent="0.15">
      <c r="A137" t="s">
        <v>692</v>
      </c>
    </row>
    <row r="138" spans="1:1" x14ac:dyDescent="0.15">
      <c r="A138" t="s">
        <v>696</v>
      </c>
    </row>
    <row r="139" spans="1:1" x14ac:dyDescent="0.15">
      <c r="A139" t="s">
        <v>699</v>
      </c>
    </row>
    <row r="140" spans="1:1" x14ac:dyDescent="0.15">
      <c r="A140" t="s">
        <v>703</v>
      </c>
    </row>
    <row r="141" spans="1:1" x14ac:dyDescent="0.15">
      <c r="A141" t="s">
        <v>771</v>
      </c>
    </row>
    <row r="142" spans="1:1" x14ac:dyDescent="0.15">
      <c r="A142" t="s">
        <v>746</v>
      </c>
    </row>
    <row r="143" spans="1:1" x14ac:dyDescent="0.15">
      <c r="A143" t="s">
        <v>750</v>
      </c>
    </row>
    <row r="144" spans="1:1" x14ac:dyDescent="0.15">
      <c r="A144" t="s">
        <v>754</v>
      </c>
    </row>
    <row r="145" spans="1:1" x14ac:dyDescent="0.15">
      <c r="A145" t="s">
        <v>759</v>
      </c>
    </row>
    <row r="146" spans="1:1" x14ac:dyDescent="0.15">
      <c r="A146" t="s">
        <v>763</v>
      </c>
    </row>
    <row r="147" spans="1:1" x14ac:dyDescent="0.15">
      <c r="A147" t="s">
        <v>767</v>
      </c>
    </row>
    <row r="148" spans="1:1" x14ac:dyDescent="0.15">
      <c r="A148"/>
    </row>
    <row r="149" spans="1:1" x14ac:dyDescent="0.15">
      <c r="A149"/>
    </row>
    <row r="150" spans="1:1" x14ac:dyDescent="0.15">
      <c r="A150"/>
    </row>
    <row r="151" spans="1:1" x14ac:dyDescent="0.15">
      <c r="A151"/>
    </row>
    <row r="152" spans="1:1" x14ac:dyDescent="0.15">
      <c r="A152"/>
    </row>
    <row r="153" spans="1:1" x14ac:dyDescent="0.15">
      <c r="A153"/>
    </row>
    <row r="154" spans="1:1" x14ac:dyDescent="0.15">
      <c r="A154"/>
    </row>
    <row r="155" spans="1:1" x14ac:dyDescent="0.15">
      <c r="A155"/>
    </row>
    <row r="156" spans="1:1" x14ac:dyDescent="0.15">
      <c r="A156"/>
    </row>
    <row r="157" spans="1:1" x14ac:dyDescent="0.15">
      <c r="A157"/>
    </row>
    <row r="158" spans="1:1" x14ac:dyDescent="0.15">
      <c r="A158"/>
    </row>
    <row r="159" spans="1:1" x14ac:dyDescent="0.15">
      <c r="A159"/>
    </row>
    <row r="160" spans="1:1" x14ac:dyDescent="0.15">
      <c r="A160"/>
    </row>
    <row r="161" spans="1:1" x14ac:dyDescent="0.15">
      <c r="A161"/>
    </row>
    <row r="162" spans="1:1" x14ac:dyDescent="0.15">
      <c r="A162"/>
    </row>
    <row r="163" spans="1:1" x14ac:dyDescent="0.15">
      <c r="A163"/>
    </row>
    <row r="164" spans="1:1" x14ac:dyDescent="0.15">
      <c r="A164"/>
    </row>
    <row r="165" spans="1:1" x14ac:dyDescent="0.15">
      <c r="A165"/>
    </row>
    <row r="166" spans="1:1" x14ac:dyDescent="0.15">
      <c r="A166"/>
    </row>
    <row r="167" spans="1:1" x14ac:dyDescent="0.15">
      <c r="A167"/>
    </row>
    <row r="168" spans="1:1" x14ac:dyDescent="0.15">
      <c r="A168"/>
    </row>
    <row r="169" spans="1:1" x14ac:dyDescent="0.15">
      <c r="A169"/>
    </row>
    <row r="170" spans="1:1" x14ac:dyDescent="0.15">
      <c r="A170"/>
    </row>
    <row r="171" spans="1:1" x14ac:dyDescent="0.15">
      <c r="A171"/>
    </row>
    <row r="172" spans="1:1" x14ac:dyDescent="0.15">
      <c r="A172"/>
    </row>
    <row r="173" spans="1:1" x14ac:dyDescent="0.15">
      <c r="A173"/>
    </row>
    <row r="174" spans="1:1" x14ac:dyDescent="0.15">
      <c r="A174"/>
    </row>
    <row r="175" spans="1:1" x14ac:dyDescent="0.15">
      <c r="A175"/>
    </row>
    <row r="176" spans="1:1" x14ac:dyDescent="0.15">
      <c r="A176"/>
    </row>
    <row r="177" spans="1:1" x14ac:dyDescent="0.15">
      <c r="A177"/>
    </row>
    <row r="178" spans="1:1" x14ac:dyDescent="0.15">
      <c r="A178"/>
    </row>
    <row r="179" spans="1:1" x14ac:dyDescent="0.15">
      <c r="A179"/>
    </row>
    <row r="180" spans="1:1" x14ac:dyDescent="0.15">
      <c r="A180"/>
    </row>
    <row r="181" spans="1:1" x14ac:dyDescent="0.15">
      <c r="A181"/>
    </row>
    <row r="182" spans="1:1" x14ac:dyDescent="0.15">
      <c r="A182"/>
    </row>
    <row r="183" spans="1:1" x14ac:dyDescent="0.15">
      <c r="A183"/>
    </row>
    <row r="184" spans="1:1" x14ac:dyDescent="0.15">
      <c r="A184"/>
    </row>
    <row r="185" spans="1:1" x14ac:dyDescent="0.15">
      <c r="A185"/>
    </row>
    <row r="186" spans="1:1" x14ac:dyDescent="0.15">
      <c r="A186"/>
    </row>
    <row r="187" spans="1:1" x14ac:dyDescent="0.15">
      <c r="A187"/>
    </row>
    <row r="188" spans="1:1" x14ac:dyDescent="0.15">
      <c r="A188"/>
    </row>
    <row r="189" spans="1:1" x14ac:dyDescent="0.15">
      <c r="A189"/>
    </row>
    <row r="190" spans="1:1" x14ac:dyDescent="0.15">
      <c r="A190"/>
    </row>
    <row r="191" spans="1:1" x14ac:dyDescent="0.15">
      <c r="A191"/>
    </row>
    <row r="192" spans="1:1" x14ac:dyDescent="0.15">
      <c r="A192"/>
    </row>
    <row r="193" spans="1:1" x14ac:dyDescent="0.15">
      <c r="A193"/>
    </row>
    <row r="194" spans="1:1" x14ac:dyDescent="0.15">
      <c r="A194"/>
    </row>
    <row r="195" spans="1:1" x14ac:dyDescent="0.15">
      <c r="A195"/>
    </row>
    <row r="196" spans="1:1" x14ac:dyDescent="0.15">
      <c r="A196"/>
    </row>
    <row r="197" spans="1:1" x14ac:dyDescent="0.15">
      <c r="A197"/>
    </row>
    <row r="198" spans="1:1" x14ac:dyDescent="0.15">
      <c r="A198"/>
    </row>
    <row r="199" spans="1:1" x14ac:dyDescent="0.15">
      <c r="A199"/>
    </row>
    <row r="200" spans="1:1" x14ac:dyDescent="0.15">
      <c r="A200"/>
    </row>
    <row r="201" spans="1:1" x14ac:dyDescent="0.15">
      <c r="A201"/>
    </row>
    <row r="202" spans="1:1" x14ac:dyDescent="0.15">
      <c r="A202"/>
    </row>
    <row r="203" spans="1:1" x14ac:dyDescent="0.15">
      <c r="A203"/>
    </row>
    <row r="204" spans="1:1" x14ac:dyDescent="0.15">
      <c r="A204"/>
    </row>
    <row r="205" spans="1:1" x14ac:dyDescent="0.15">
      <c r="A205"/>
    </row>
    <row r="206" spans="1:1" x14ac:dyDescent="0.15">
      <c r="A206"/>
    </row>
  </sheetData>
  <phoneticPr fontId="2"/>
  <conditionalFormatting sqref="A2:A31">
    <cfRule type="duplicateValues" dxfId="0" priority="1"/>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Button 1">
              <controlPr defaultSize="0" print="0" autoFill="0" autoPict="0" macro="[0]!secret_ボタン1_Click">
                <anchor moveWithCells="1" sizeWithCells="1">
                  <from>
                    <xdr:col>6</xdr:col>
                    <xdr:colOff>28575</xdr:colOff>
                    <xdr:row>3</xdr:row>
                    <xdr:rowOff>57150</xdr:rowOff>
                  </from>
                  <to>
                    <xdr:col>8</xdr:col>
                    <xdr:colOff>323850</xdr:colOff>
                    <xdr:row>8</xdr:row>
                    <xdr:rowOff>47625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医療機関情報</vt:lpstr>
      <vt:lpstr>遺伝子検査一覧表</vt:lpstr>
      <vt:lpstr>医療機関情報!Print_Area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2025-11-12T05:43:08Z</dcterms:modified>
</cp:coreProperties>
</file>